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Y:\Formos\Detalizavimo formos\detalizavimo formos pagal paskolu priemones\"/>
    </mc:Choice>
  </mc:AlternateContent>
  <xr:revisionPtr revIDLastSave="0" documentId="13_ncr:1_{EED56C31-37BF-4D18-A480-4D05920B4F9A}" xr6:coauthVersionLast="47" xr6:coauthVersionMax="47" xr10:uidLastSave="{00000000-0000-0000-0000-000000000000}"/>
  <bookViews>
    <workbookView xWindow="28680" yWindow="-120" windowWidth="38640" windowHeight="15840" tabRatio="770" xr2:uid="{00000000-000D-0000-FFFF-FFFF00000000}"/>
  </bookViews>
  <sheets>
    <sheet name="Informacija apie projektą" sheetId="12" r:id="rId1"/>
    <sheet name="Paskolos grafikas" sheetId="6" state="hidden" r:id="rId2"/>
    <sheet name="Finansai" sheetId="14" r:id="rId3"/>
    <sheet name="Turimi įsipareigojimai" sheetId="15" r:id="rId4"/>
    <sheet name="Prognoziniai rodikliai" sheetId="3" r:id="rId5"/>
    <sheet name="Materialus turtas" sheetId="5" r:id="rId6"/>
    <sheet name="Atsargos" sheetId="11" r:id="rId7"/>
    <sheet name="Debitoriai" sheetId="7" r:id="rId8"/>
    <sheet name="Kreditoriai" sheetId="8" r:id="rId9"/>
    <sheet name="Kita informacija" sheetId="16" r:id="rId10"/>
  </sheets>
  <definedNames>
    <definedName name="_xlnm.Print_Area" localSheetId="2">Finansai!$A$1:$H$144</definedName>
    <definedName name="_xlnm.Print_Area" localSheetId="9">'Kita informacija'!$A$1:$G$35</definedName>
    <definedName name="_xlnm.Print_Area" localSheetId="1">#N/A</definedName>
    <definedName name="_xlnm.Print_Area" localSheetId="3">'Turimi įsipareigojimai'!$A$1:$N$26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3" i="3" l="1"/>
  <c r="C10" i="3"/>
  <c r="C11" i="3" s="1"/>
  <c r="C12" i="3" s="1"/>
  <c r="C9" i="3"/>
  <c r="C8" i="3"/>
  <c r="B13" i="3"/>
  <c r="B10" i="3"/>
  <c r="B9" i="3"/>
  <c r="B8" i="3"/>
  <c r="B11" i="3" s="1"/>
  <c r="B12" i="3" s="1"/>
  <c r="D4" i="16"/>
  <c r="E135" i="14"/>
  <c r="G135" i="14"/>
  <c r="H135" i="14"/>
  <c r="F135" i="14"/>
  <c r="G119" i="14"/>
  <c r="E1" i="16"/>
  <c r="F140" i="14"/>
  <c r="E140" i="14"/>
  <c r="H140" i="14"/>
  <c r="N25" i="15"/>
  <c r="N26" i="15"/>
  <c r="B25" i="12"/>
  <c r="E144" i="14"/>
  <c r="G117" i="14"/>
  <c r="B4" i="7"/>
  <c r="E1" i="15"/>
  <c r="C4" i="5"/>
  <c r="C5" i="11"/>
  <c r="C4" i="7"/>
  <c r="C4" i="8"/>
  <c r="D6" i="6"/>
  <c r="H138" i="14"/>
  <c r="H144" i="14" s="1"/>
  <c r="F138" i="14"/>
  <c r="F144" i="14" s="1"/>
  <c r="E138" i="14"/>
  <c r="H120" i="14"/>
  <c r="H122" i="14"/>
  <c r="E120" i="14"/>
  <c r="E122" i="14"/>
  <c r="D1" i="14"/>
  <c r="B4" i="8"/>
  <c r="B5" i="11"/>
  <c r="B4" i="5"/>
  <c r="A4" i="3"/>
  <c r="B1" i="15"/>
  <c r="D3" i="6"/>
  <c r="M26" i="15"/>
  <c r="L26" i="15"/>
  <c r="K26" i="15"/>
  <c r="J26" i="15"/>
  <c r="I26" i="15"/>
  <c r="H26" i="15"/>
  <c r="G26" i="15"/>
  <c r="M25" i="15"/>
  <c r="L25" i="15"/>
  <c r="K25" i="15"/>
  <c r="J25" i="15"/>
  <c r="I25" i="15"/>
  <c r="H25" i="15"/>
  <c r="G25" i="15"/>
  <c r="D25" i="15"/>
  <c r="H139" i="14"/>
  <c r="F139" i="14"/>
  <c r="E139" i="14"/>
  <c r="H133" i="14"/>
  <c r="G133" i="14"/>
  <c r="F133" i="14"/>
  <c r="E133" i="14"/>
  <c r="F132" i="14"/>
  <c r="E132" i="14"/>
  <c r="H131" i="14"/>
  <c r="G131" i="14"/>
  <c r="H129" i="14"/>
  <c r="G129" i="14"/>
  <c r="F129" i="14"/>
  <c r="E129" i="14"/>
  <c r="H127" i="14"/>
  <c r="G127" i="14"/>
  <c r="F127" i="14"/>
  <c r="E127" i="14"/>
  <c r="F126" i="14"/>
  <c r="E126" i="14"/>
  <c r="H125" i="14"/>
  <c r="G125" i="14"/>
  <c r="H119" i="14"/>
  <c r="F119" i="14"/>
  <c r="H117" i="14"/>
  <c r="F117" i="14"/>
  <c r="E117" i="14"/>
  <c r="H113" i="14"/>
  <c r="H115" i="14"/>
  <c r="E113" i="14"/>
  <c r="E115" i="14"/>
  <c r="H104" i="14"/>
  <c r="H141" i="14"/>
  <c r="G104" i="14"/>
  <c r="G141" i="14"/>
  <c r="F104" i="14"/>
  <c r="F113" i="14"/>
  <c r="F115" i="14"/>
  <c r="E104" i="14"/>
  <c r="E141" i="14"/>
  <c r="H100" i="14"/>
  <c r="F100" i="14"/>
  <c r="E100" i="14"/>
  <c r="H85" i="14"/>
  <c r="H132" i="14"/>
  <c r="G85" i="14"/>
  <c r="G132" i="14"/>
  <c r="F85" i="14"/>
  <c r="E85" i="14"/>
  <c r="H76" i="14"/>
  <c r="H75" i="14"/>
  <c r="G76" i="14"/>
  <c r="G75" i="14"/>
  <c r="F76" i="14"/>
  <c r="F131" i="14"/>
  <c r="E76" i="14"/>
  <c r="E131" i="14"/>
  <c r="H71" i="14"/>
  <c r="G71" i="14"/>
  <c r="F71" i="14"/>
  <c r="E71" i="14"/>
  <c r="H67" i="14"/>
  <c r="G67" i="14"/>
  <c r="F67" i="14"/>
  <c r="E67" i="14"/>
  <c r="H63" i="14"/>
  <c r="G63" i="14"/>
  <c r="F63" i="14"/>
  <c r="E63" i="14"/>
  <c r="H57" i="14"/>
  <c r="G57" i="14"/>
  <c r="F57" i="14"/>
  <c r="E57" i="14"/>
  <c r="H56" i="14"/>
  <c r="H97" i="14"/>
  <c r="G56" i="14"/>
  <c r="F56" i="14"/>
  <c r="E56" i="14"/>
  <c r="H55" i="14"/>
  <c r="F55" i="14"/>
  <c r="E55" i="14"/>
  <c r="H49" i="14"/>
  <c r="G49" i="14"/>
  <c r="F49" i="14"/>
  <c r="E49" i="14"/>
  <c r="H44" i="14"/>
  <c r="G44" i="14"/>
  <c r="F44" i="14"/>
  <c r="F35" i="14"/>
  <c r="E44" i="14"/>
  <c r="H36" i="14"/>
  <c r="H126" i="14"/>
  <c r="G36" i="14"/>
  <c r="G126" i="14"/>
  <c r="F36" i="14"/>
  <c r="E36" i="14"/>
  <c r="H35" i="14"/>
  <c r="H137" i="14"/>
  <c r="G35" i="14"/>
  <c r="G137" i="14"/>
  <c r="E35" i="14"/>
  <c r="E125" i="14"/>
  <c r="H31" i="14"/>
  <c r="G31" i="14"/>
  <c r="F31" i="14"/>
  <c r="E31" i="14"/>
  <c r="H21" i="14"/>
  <c r="G21" i="14"/>
  <c r="F21" i="14"/>
  <c r="E21" i="14"/>
  <c r="H17" i="14"/>
  <c r="G17" i="14"/>
  <c r="F17" i="14"/>
  <c r="E17" i="14"/>
  <c r="H11" i="14"/>
  <c r="G11" i="14"/>
  <c r="F11" i="14"/>
  <c r="E11" i="14"/>
  <c r="H4" i="14"/>
  <c r="H3" i="14"/>
  <c r="H54" i="14"/>
  <c r="H98" i="14"/>
  <c r="G4" i="14"/>
  <c r="G3" i="14"/>
  <c r="G124" i="14"/>
  <c r="F4" i="14"/>
  <c r="F3" i="14"/>
  <c r="F124" i="14"/>
  <c r="E4" i="14"/>
  <c r="E3" i="14"/>
  <c r="H128" i="14"/>
  <c r="H142" i="14"/>
  <c r="F125" i="14"/>
  <c r="F137" i="14"/>
  <c r="F136" i="14"/>
  <c r="F134" i="14"/>
  <c r="G97" i="14"/>
  <c r="F97" i="14"/>
  <c r="E75" i="14"/>
  <c r="G130" i="14"/>
  <c r="G134" i="14"/>
  <c r="E137" i="14"/>
  <c r="F75" i="14"/>
  <c r="H130" i="14"/>
  <c r="H134" i="14"/>
  <c r="E97" i="14"/>
  <c r="E98" i="14"/>
  <c r="E130" i="14"/>
  <c r="G136" i="14"/>
  <c r="F130" i="14"/>
  <c r="H136" i="14"/>
  <c r="E136" i="14"/>
  <c r="G128" i="14"/>
  <c r="G142" i="14"/>
  <c r="E142" i="14"/>
  <c r="E134" i="14"/>
  <c r="F128" i="14"/>
  <c r="F142" i="14"/>
  <c r="C24" i="6"/>
  <c r="D24" i="6"/>
  <c r="D8" i="12"/>
  <c r="H11" i="3"/>
  <c r="H12" i="3" s="1"/>
  <c r="D7" i="12"/>
  <c r="D9" i="12"/>
  <c r="D16" i="12"/>
  <c r="D10" i="12"/>
  <c r="D11" i="12"/>
  <c r="D12" i="12"/>
  <c r="D13" i="12"/>
  <c r="D14" i="12"/>
  <c r="D15" i="12"/>
  <c r="D6" i="12"/>
  <c r="D39" i="12"/>
  <c r="D40" i="12"/>
  <c r="D41" i="12"/>
  <c r="D42" i="12"/>
  <c r="D38" i="12"/>
  <c r="D43" i="12"/>
  <c r="C16" i="12"/>
  <c r="B16" i="12"/>
  <c r="G19" i="11"/>
  <c r="C21" i="3"/>
  <c r="C22" i="3" s="1"/>
  <c r="C24" i="3"/>
  <c r="D21" i="3"/>
  <c r="D22" i="3" s="1"/>
  <c r="D24" i="3"/>
  <c r="E21" i="3"/>
  <c r="F21" i="3"/>
  <c r="F22" i="3"/>
  <c r="G21" i="3"/>
  <c r="H21" i="3"/>
  <c r="H24" i="3" s="1"/>
  <c r="B21" i="3"/>
  <c r="B24" i="3" s="1"/>
  <c r="B164" i="6"/>
  <c r="F19" i="11"/>
  <c r="F20" i="11"/>
  <c r="E19" i="11"/>
  <c r="E20" i="11"/>
  <c r="D19" i="11"/>
  <c r="D20" i="11"/>
  <c r="C19" i="11"/>
  <c r="F18" i="8"/>
  <c r="E18" i="8"/>
  <c r="D18" i="8"/>
  <c r="C18" i="8"/>
  <c r="F18" i="7"/>
  <c r="E18" i="7"/>
  <c r="E19" i="7"/>
  <c r="D18" i="7"/>
  <c r="D19" i="7"/>
  <c r="C18" i="7"/>
  <c r="C17" i="5"/>
  <c r="D11" i="3"/>
  <c r="D14" i="3" s="1"/>
  <c r="E11" i="3"/>
  <c r="F11" i="3"/>
  <c r="F12" i="3" s="1"/>
  <c r="G11" i="3"/>
  <c r="G12" i="3" s="1"/>
  <c r="I11" i="3"/>
  <c r="I12" i="3" s="1"/>
  <c r="C20" i="11"/>
  <c r="G20" i="11"/>
  <c r="G22" i="3"/>
  <c r="G24" i="3"/>
  <c r="E24" i="3"/>
  <c r="E22" i="3"/>
  <c r="D8" i="6"/>
  <c r="D164" i="6"/>
  <c r="C9" i="6"/>
  <c r="D9" i="6"/>
  <c r="C10" i="6"/>
  <c r="C11" i="6"/>
  <c r="F24" i="3"/>
  <c r="E12" i="3"/>
  <c r="E14" i="3"/>
  <c r="I14" i="3"/>
  <c r="C19" i="8"/>
  <c r="F19" i="8"/>
  <c r="D19" i="8"/>
  <c r="E19" i="8"/>
  <c r="B30" i="12"/>
  <c r="C25" i="12"/>
  <c r="C19" i="7"/>
  <c r="F19" i="7"/>
  <c r="C27" i="12"/>
  <c r="C29" i="12"/>
  <c r="C28" i="12"/>
  <c r="C26" i="12"/>
  <c r="E7" i="3"/>
  <c r="F7" i="3" s="1"/>
  <c r="G7" i="3" s="1"/>
  <c r="H7" i="3" s="1"/>
  <c r="I7" i="3" s="1"/>
  <c r="B17" i="3" s="1"/>
  <c r="C17" i="3" s="1"/>
  <c r="D17" i="3" s="1"/>
  <c r="E17" i="3" s="1"/>
  <c r="F17" i="3" s="1"/>
  <c r="G17" i="3" s="1"/>
  <c r="H17" i="3" s="1"/>
  <c r="C12" i="6"/>
  <c r="D11" i="6"/>
  <c r="D10" i="6"/>
  <c r="C13" i="6"/>
  <c r="D12" i="6"/>
  <c r="D13" i="6"/>
  <c r="C14" i="6"/>
  <c r="C15" i="6"/>
  <c r="D14" i="6"/>
  <c r="D15" i="6"/>
  <c r="C16" i="6"/>
  <c r="D16" i="6"/>
  <c r="C17" i="6"/>
  <c r="D17" i="6"/>
  <c r="C18" i="6"/>
  <c r="C19" i="6"/>
  <c r="D19" i="6"/>
  <c r="C20" i="6"/>
  <c r="D18" i="6"/>
  <c r="C21" i="6"/>
  <c r="D20" i="6"/>
  <c r="C22" i="6"/>
  <c r="D21" i="6"/>
  <c r="D22" i="6"/>
  <c r="C23" i="6"/>
  <c r="D23" i="6"/>
  <c r="C25" i="6"/>
  <c r="C26" i="6"/>
  <c r="D25" i="6"/>
  <c r="C27" i="6"/>
  <c r="D26" i="6"/>
  <c r="D27" i="6"/>
  <c r="C28" i="6"/>
  <c r="D28" i="6"/>
  <c r="C29" i="6"/>
  <c r="C30" i="6"/>
  <c r="D29" i="6"/>
  <c r="D30" i="6"/>
  <c r="C31" i="6"/>
  <c r="C32" i="6"/>
  <c r="D31" i="6"/>
  <c r="C33" i="6"/>
  <c r="D32" i="6"/>
  <c r="D33" i="6"/>
  <c r="C34" i="6"/>
  <c r="D34" i="6"/>
  <c r="C35" i="6"/>
  <c r="C36" i="6"/>
  <c r="D35" i="6"/>
  <c r="C37" i="6"/>
  <c r="D36" i="6"/>
  <c r="C38" i="6"/>
  <c r="D37" i="6"/>
  <c r="C39" i="6"/>
  <c r="D38" i="6"/>
  <c r="C40" i="6"/>
  <c r="D39" i="6"/>
  <c r="C41" i="6"/>
  <c r="D40" i="6"/>
  <c r="C42" i="6"/>
  <c r="D41" i="6"/>
  <c r="C43" i="6"/>
  <c r="D42" i="6"/>
  <c r="D43" i="6"/>
  <c r="C44" i="6"/>
  <c r="D44" i="6"/>
  <c r="C45" i="6"/>
  <c r="C46" i="6"/>
  <c r="D45" i="6"/>
  <c r="D46" i="6"/>
  <c r="C47" i="6"/>
  <c r="C48" i="6"/>
  <c r="D47" i="6"/>
  <c r="D48" i="6"/>
  <c r="C49" i="6"/>
  <c r="C50" i="6"/>
  <c r="D49" i="6"/>
  <c r="C51" i="6"/>
  <c r="D50" i="6"/>
  <c r="D51" i="6"/>
  <c r="C52" i="6"/>
  <c r="C53" i="6"/>
  <c r="D52" i="6"/>
  <c r="D53" i="6"/>
  <c r="C54" i="6"/>
  <c r="C55" i="6"/>
  <c r="D54" i="6"/>
  <c r="C56" i="6"/>
  <c r="D55" i="6"/>
  <c r="D56" i="6"/>
  <c r="C57" i="6"/>
  <c r="C58" i="6"/>
  <c r="D57" i="6"/>
  <c r="C59" i="6"/>
  <c r="D58" i="6"/>
  <c r="C60" i="6"/>
  <c r="D59" i="6"/>
  <c r="C61" i="6"/>
  <c r="D60" i="6"/>
  <c r="D61" i="6"/>
  <c r="C62" i="6"/>
  <c r="D62" i="6"/>
  <c r="C63" i="6"/>
  <c r="D63" i="6"/>
  <c r="C64" i="6"/>
  <c r="C65" i="6"/>
  <c r="D64" i="6"/>
  <c r="D65" i="6"/>
  <c r="C66" i="6"/>
  <c r="C67" i="6"/>
  <c r="D66" i="6"/>
  <c r="D67" i="6"/>
  <c r="C68" i="6"/>
  <c r="D68" i="6"/>
  <c r="C69" i="6"/>
  <c r="C70" i="6"/>
  <c r="D69" i="6"/>
  <c r="D70" i="6"/>
  <c r="C71" i="6"/>
  <c r="D71" i="6"/>
  <c r="C72" i="6"/>
  <c r="C73" i="6"/>
  <c r="D72" i="6"/>
  <c r="C74" i="6"/>
  <c r="D73" i="6"/>
  <c r="D74" i="6"/>
  <c r="C75" i="6"/>
  <c r="C76" i="6"/>
  <c r="D75" i="6"/>
  <c r="D76" i="6"/>
  <c r="C77" i="6"/>
  <c r="D77" i="6"/>
  <c r="C78" i="6"/>
  <c r="C79" i="6"/>
  <c r="D78" i="6"/>
  <c r="C80" i="6"/>
  <c r="D79" i="6"/>
  <c r="D80" i="6"/>
  <c r="C81" i="6"/>
  <c r="D81" i="6"/>
  <c r="C82" i="6"/>
  <c r="C83" i="6"/>
  <c r="D82" i="6"/>
  <c r="D83" i="6"/>
  <c r="C84" i="6"/>
  <c r="C85" i="6"/>
  <c r="D84" i="6"/>
  <c r="C86" i="6"/>
  <c r="D85" i="6"/>
  <c r="D86" i="6"/>
  <c r="C87" i="6"/>
  <c r="C88" i="6"/>
  <c r="D87" i="6"/>
  <c r="D88" i="6"/>
  <c r="C89" i="6"/>
  <c r="C90" i="6"/>
  <c r="D89" i="6"/>
  <c r="D90" i="6"/>
  <c r="C91" i="6"/>
  <c r="C92" i="6"/>
  <c r="D91" i="6"/>
  <c r="D92" i="6"/>
  <c r="C93" i="6"/>
  <c r="D93" i="6"/>
  <c r="C94" i="6"/>
  <c r="C95" i="6"/>
  <c r="D94" i="6"/>
  <c r="D95" i="6"/>
  <c r="C96" i="6"/>
  <c r="D96" i="6"/>
  <c r="C97" i="6"/>
  <c r="D97" i="6"/>
  <c r="C98" i="6"/>
  <c r="C99" i="6"/>
  <c r="D98" i="6"/>
  <c r="C100" i="6"/>
  <c r="D99" i="6"/>
  <c r="D100" i="6"/>
  <c r="C101" i="6"/>
  <c r="C102" i="6"/>
  <c r="D101" i="6"/>
  <c r="C103" i="6"/>
  <c r="D102" i="6"/>
  <c r="D103" i="6"/>
  <c r="C104" i="6"/>
  <c r="D104" i="6"/>
  <c r="C105" i="6"/>
  <c r="C106" i="6"/>
  <c r="D105" i="6"/>
  <c r="C107" i="6"/>
  <c r="D106" i="6"/>
  <c r="D107" i="6"/>
  <c r="C108" i="6"/>
  <c r="D108" i="6"/>
  <c r="C109" i="6"/>
  <c r="C110" i="6"/>
  <c r="D109" i="6"/>
  <c r="D110" i="6"/>
  <c r="C111" i="6"/>
  <c r="C112" i="6"/>
  <c r="D111" i="6"/>
  <c r="D112" i="6"/>
  <c r="C113" i="6"/>
  <c r="C114" i="6"/>
  <c r="D113" i="6"/>
  <c r="C115" i="6"/>
  <c r="D114" i="6"/>
  <c r="C116" i="6"/>
  <c r="D115" i="6"/>
  <c r="C117" i="6"/>
  <c r="D116" i="6"/>
  <c r="D117" i="6"/>
  <c r="C118" i="6"/>
  <c r="D118" i="6"/>
  <c r="C119" i="6"/>
  <c r="D119" i="6"/>
  <c r="C120" i="6"/>
  <c r="C121" i="6"/>
  <c r="D120" i="6"/>
  <c r="C122" i="6"/>
  <c r="D121" i="6"/>
  <c r="D122" i="6"/>
  <c r="C123" i="6"/>
  <c r="C124" i="6"/>
  <c r="D123" i="6"/>
  <c r="D124" i="6"/>
  <c r="C125" i="6"/>
  <c r="D125" i="6"/>
  <c r="C126" i="6"/>
  <c r="C127" i="6"/>
  <c r="D126" i="6"/>
  <c r="C128" i="6"/>
  <c r="D127" i="6"/>
  <c r="C129" i="6"/>
  <c r="D128" i="6"/>
  <c r="C130" i="6"/>
  <c r="D129" i="6"/>
  <c r="D130" i="6"/>
  <c r="C131" i="6"/>
  <c r="C132" i="6"/>
  <c r="D131" i="6"/>
  <c r="C133" i="6"/>
  <c r="D132" i="6"/>
  <c r="C134" i="6"/>
  <c r="D133" i="6"/>
  <c r="C135" i="6"/>
  <c r="D134" i="6"/>
  <c r="D135" i="6"/>
  <c r="C136" i="6"/>
  <c r="C137" i="6"/>
  <c r="D136" i="6"/>
  <c r="D137" i="6"/>
  <c r="C138" i="6"/>
  <c r="D138" i="6"/>
  <c r="C139" i="6"/>
  <c r="C140" i="6"/>
  <c r="D139" i="6"/>
  <c r="C141" i="6"/>
  <c r="D140" i="6"/>
  <c r="D141" i="6"/>
  <c r="C142" i="6"/>
  <c r="C143" i="6"/>
  <c r="D142" i="6"/>
  <c r="C144" i="6"/>
  <c r="D143" i="6"/>
  <c r="C145" i="6"/>
  <c r="D144" i="6"/>
  <c r="C146" i="6"/>
  <c r="D145" i="6"/>
  <c r="D146" i="6"/>
  <c r="C147" i="6"/>
  <c r="C148" i="6"/>
  <c r="D147" i="6"/>
  <c r="D148" i="6"/>
  <c r="C149" i="6"/>
  <c r="D149" i="6"/>
  <c r="C150" i="6"/>
  <c r="D150" i="6"/>
  <c r="C151" i="6"/>
  <c r="C152" i="6"/>
  <c r="D151" i="6"/>
  <c r="C153" i="6"/>
  <c r="D152" i="6"/>
  <c r="D153" i="6"/>
  <c r="C154" i="6"/>
  <c r="D154" i="6"/>
  <c r="C155" i="6"/>
  <c r="D155" i="6"/>
  <c r="C156" i="6"/>
  <c r="C157" i="6"/>
  <c r="D156" i="6"/>
  <c r="D157" i="6"/>
  <c r="C158" i="6"/>
  <c r="D158" i="6"/>
  <c r="C159" i="6"/>
  <c r="D159" i="6"/>
  <c r="C160" i="6"/>
  <c r="D160" i="6"/>
  <c r="C161" i="6"/>
  <c r="D161" i="6"/>
  <c r="C162" i="6"/>
  <c r="C163" i="6"/>
  <c r="D162" i="6"/>
  <c r="E124" i="14"/>
  <c r="E54" i="14"/>
  <c r="F54" i="14"/>
  <c r="F98" i="14"/>
  <c r="G54" i="14"/>
  <c r="G98" i="14"/>
  <c r="H123" i="14"/>
  <c r="H143" i="14"/>
  <c r="E123" i="14"/>
  <c r="E143" i="14"/>
  <c r="E128" i="14"/>
  <c r="H124" i="14"/>
  <c r="C30" i="12"/>
  <c r="F120" i="14"/>
  <c r="F122" i="14"/>
  <c r="F141" i="14"/>
  <c r="G120" i="14"/>
  <c r="G122" i="14"/>
  <c r="G113" i="14"/>
  <c r="G115" i="14"/>
  <c r="F123" i="14"/>
  <c r="F143" i="14"/>
  <c r="G143" i="14"/>
  <c r="G123" i="14"/>
  <c r="G140" i="14"/>
  <c r="G138" i="14"/>
  <c r="G144" i="14" s="1"/>
  <c r="G100" i="14"/>
  <c r="G139" i="14"/>
  <c r="G55" i="14"/>
  <c r="B22" i="3" l="1"/>
  <c r="H22" i="3"/>
  <c r="G14" i="3"/>
  <c r="H14" i="3"/>
  <c r="F14" i="3"/>
  <c r="C14" i="3"/>
  <c r="D12" i="3"/>
  <c r="B14"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Akvilina Galbuogytė</author>
  </authors>
  <commentList>
    <comment ref="A2" authorId="0" shapeId="0" xr:uid="{00000000-0006-0000-0000-000001000000}">
      <text>
        <r>
          <rPr>
            <b/>
            <sz val="9"/>
            <color indexed="81"/>
            <rFont val="Tahoma"/>
            <family val="2"/>
            <charset val="186"/>
          </rPr>
          <t>įveskite paskolos gavėjo pavadinimą</t>
        </r>
        <r>
          <rPr>
            <sz val="9"/>
            <color indexed="81"/>
            <rFont val="Tahoma"/>
            <family val="2"/>
            <charset val="186"/>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tomass</author>
    <author>Daiva Krivienė</author>
  </authors>
  <commentList>
    <comment ref="D6" authorId="0" shapeId="0" xr:uid="{00000000-0006-0000-0100-000001000000}">
      <text>
        <r>
          <rPr>
            <sz val="10"/>
            <color indexed="81"/>
            <rFont val="Tahoma"/>
            <family val="2"/>
            <charset val="186"/>
          </rPr>
          <t>Čia įrašoma paskolos suma ir atitinkamai suvedamas paskolos grafikas pagal Banko siūlymą.</t>
        </r>
      </text>
    </comment>
    <comment ref="C7" authorId="1" shapeId="0" xr:uid="{00000000-0006-0000-0100-000002000000}">
      <text>
        <r>
          <rPr>
            <sz val="10"/>
            <color indexed="81"/>
            <rFont val="Tahoma"/>
            <family val="2"/>
            <charset val="186"/>
          </rPr>
          <t xml:space="preserve">Paskolos išdavimo sumą įrašykite prie planuojamos paskolos išmokėjimo datos.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Akvilina Galbuogytė</author>
  </authors>
  <commentList>
    <comment ref="H2" authorId="0" shapeId="0" xr:uid="{00000000-0006-0000-0200-000001000000}">
      <text>
        <r>
          <rPr>
            <sz val="9"/>
            <color indexed="81"/>
            <rFont val="Tahoma"/>
            <family val="2"/>
            <charset val="186"/>
          </rPr>
          <t xml:space="preserve">
paskutinis ketvirtis (40 d. po kalendorinio ketv. pb.)</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Akvilina Galbuogytė</author>
  </authors>
  <commentList>
    <comment ref="C4" authorId="0" shapeId="0" xr:uid="{00000000-0006-0000-0500-000001000000}">
      <text>
        <r>
          <rPr>
            <sz val="9"/>
            <color indexed="81"/>
            <rFont val="Tahoma"/>
            <family val="2"/>
            <charset val="186"/>
          </rPr>
          <t>Finansų lape nurodykite datą</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Akvilina Galbuogytė</author>
  </authors>
  <commentList>
    <comment ref="C5" authorId="0" shapeId="0" xr:uid="{00000000-0006-0000-0600-000001000000}">
      <text>
        <r>
          <rPr>
            <sz val="9"/>
            <color indexed="81"/>
            <rFont val="Tahoma"/>
            <family val="2"/>
            <charset val="186"/>
          </rPr>
          <t>Finansų lape nurodykite datą</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Akvilina Galbuogytė</author>
  </authors>
  <commentList>
    <comment ref="C4" authorId="0" shapeId="0" xr:uid="{00000000-0006-0000-0700-000001000000}">
      <text>
        <r>
          <rPr>
            <sz val="9"/>
            <color indexed="81"/>
            <rFont val="Tahoma"/>
            <family val="2"/>
            <charset val="186"/>
          </rPr>
          <t>Finansų lape nurodykite datą</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Akvilina Galbuogytė</author>
  </authors>
  <commentList>
    <comment ref="C4" authorId="0" shapeId="0" xr:uid="{00000000-0006-0000-0800-000001000000}">
      <text>
        <r>
          <rPr>
            <sz val="9"/>
            <color indexed="81"/>
            <rFont val="Tahoma"/>
            <family val="2"/>
            <charset val="186"/>
          </rPr>
          <t>Finansų lape nurodykite datą</t>
        </r>
      </text>
    </comment>
  </commentList>
</comments>
</file>

<file path=xl/sharedStrings.xml><?xml version="1.0" encoding="utf-8"?>
<sst xmlns="http://schemas.openxmlformats.org/spreadsheetml/2006/main" count="463" uniqueCount="316">
  <si>
    <t>Palūkanos</t>
  </si>
  <si>
    <t>Paskolos gražinimai</t>
  </si>
  <si>
    <t>Paskolos liko</t>
  </si>
  <si>
    <t>Palūkanų mokėjimai</t>
  </si>
  <si>
    <t>VISO:</t>
  </si>
  <si>
    <t>Nusidėvėjimo sąnaudos: ilgalaikio turto nusidėvėjimo ir trumpalaikio turto amortizacijos sąnaudos, patirtos per ataskaitinį laikotarpį.</t>
  </si>
  <si>
    <t>Eil. Nr.</t>
  </si>
  <si>
    <t>Pardavimo pajamos</t>
  </si>
  <si>
    <t>Savikaina</t>
  </si>
  <si>
    <t>Veiklos sąnaudos</t>
  </si>
  <si>
    <t>Tipinės veiklos pelnas</t>
  </si>
  <si>
    <t>Tipinės veiklos pelno marža</t>
  </si>
  <si>
    <t>Nusidėvėjimo sąnaudos</t>
  </si>
  <si>
    <t>EBITDA</t>
  </si>
  <si>
    <t>SIŪLOMAS GRAFIKAS</t>
  </si>
  <si>
    <t>NAUJOS PASKOLOS</t>
  </si>
  <si>
    <t>1-30 d.</t>
  </si>
  <si>
    <t>31-90 d.</t>
  </si>
  <si>
    <t>virš 90 d.</t>
  </si>
  <si>
    <t>Kiti</t>
  </si>
  <si>
    <t>Viso:</t>
  </si>
  <si>
    <t>Komentaras</t>
  </si>
  <si>
    <t>Pirkėjas</t>
  </si>
  <si>
    <t>Tiekėjas</t>
  </si>
  <si>
    <t>Įmonės materialus turtas</t>
  </si>
  <si>
    <t>TURTAS</t>
  </si>
  <si>
    <t>NUOSAVAS KAPITALAS IR ĮSIPAREIGOJIMAI</t>
  </si>
  <si>
    <t>KONTROLINĖ EILUTĖ</t>
  </si>
  <si>
    <t>Straipsniai</t>
  </si>
  <si>
    <t>ĮMONĖ</t>
  </si>
  <si>
    <t>Abejotinos skolos</t>
  </si>
  <si>
    <t>Beviltiškos skolos</t>
  </si>
  <si>
    <t>Atsargų rūšis</t>
  </si>
  <si>
    <t>Iš jų įsigytos prieš...</t>
  </si>
  <si>
    <t>31-180 d.</t>
  </si>
  <si>
    <t>181-360 d.</t>
  </si>
  <si>
    <t>&gt;360 d.</t>
  </si>
  <si>
    <t>Nelikvidžios atsargos</t>
  </si>
  <si>
    <t>Faktiniai duomenys/ Prognoziniai duomenys</t>
  </si>
  <si>
    <t>Prognozių prielaidos:</t>
  </si>
  <si>
    <t>Prielaidos</t>
  </si>
  <si>
    <t>Nr.</t>
  </si>
  <si>
    <t xml:space="preserve"> </t>
  </si>
  <si>
    <t>Investicija</t>
  </si>
  <si>
    <t>IŠ VISO:</t>
  </si>
  <si>
    <t xml:space="preserve">    </t>
  </si>
  <si>
    <t>Finansavimo šaltinis</t>
  </si>
  <si>
    <t>Proc.</t>
  </si>
  <si>
    <t>Kliento lėšos:</t>
  </si>
  <si>
    <t>Įmonės lėšos</t>
  </si>
  <si>
    <t>Akcininkų papildomi įnašai</t>
  </si>
  <si>
    <t>APYVARTINĖ PASKOLA</t>
  </si>
  <si>
    <t>Paskolos panaudojimas</t>
  </si>
  <si>
    <t>Kiekis, vnt.</t>
  </si>
  <si>
    <t>Tiekėjai, šalis</t>
  </si>
  <si>
    <t>Produktas 1</t>
  </si>
  <si>
    <t>Produktas 2</t>
  </si>
  <si>
    <t>Produktas 3</t>
  </si>
  <si>
    <t>Produktas 4</t>
  </si>
  <si>
    <t>Arba produktų grupė</t>
  </si>
  <si>
    <t>Iš viso prekių kaina be PVM:</t>
  </si>
  <si>
    <t>Įmonės pranašumai prieš konkurentus:</t>
  </si>
  <si>
    <t xml:space="preserve">Nr. </t>
  </si>
  <si>
    <t>Pranašumai</t>
  </si>
  <si>
    <t>Pildoma tik apyvartinei paskolai</t>
  </si>
  <si>
    <t>Pardavimų pajamos</t>
  </si>
  <si>
    <t>Veiklos pelnas</t>
  </si>
  <si>
    <t>Trumpalaikis turtas</t>
  </si>
  <si>
    <t>Trumpalaikiai įsipareigojimai</t>
  </si>
  <si>
    <t>Kritinis likvidumas</t>
  </si>
  <si>
    <t>Einamojo mokumo rodiklis</t>
  </si>
  <si>
    <t>Apyvartinio kapitalo poreikis</t>
  </si>
  <si>
    <t>ĮKEITIMO ATVEJU ARBA PAPRAŠIUS PROJEKTŲ VERTINTOJUI.</t>
  </si>
  <si>
    <t>PROJEKTO FINANSAVIMO STRUKTŪRA</t>
  </si>
  <si>
    <t>Visa skola</t>
  </si>
  <si>
    <t>EUR</t>
  </si>
  <si>
    <t>Suma</t>
  </si>
  <si>
    <t>Balansinė vertė</t>
  </si>
  <si>
    <t>Suma be PVM, EUR</t>
  </si>
  <si>
    <t>PVM, EUR</t>
  </si>
  <si>
    <t>Suma su PVM, EUR</t>
  </si>
  <si>
    <t>Suma, EUR</t>
  </si>
  <si>
    <t>Kaina, EUR/ vnt. be PVM</t>
  </si>
  <si>
    <t>Paskolos suma, EUR</t>
  </si>
  <si>
    <t>Valiutos kodas</t>
  </si>
  <si>
    <t>Tiekėjai (šalis)</t>
  </si>
  <si>
    <r>
      <t xml:space="preserve">DĖMESIO: PILDOMI TIK </t>
    </r>
    <r>
      <rPr>
        <b/>
        <sz val="12"/>
        <color indexed="55"/>
        <rFont val="Arial"/>
        <family val="2"/>
        <charset val="186"/>
      </rPr>
      <t>PILKA SPALVA</t>
    </r>
    <r>
      <rPr>
        <b/>
        <sz val="12"/>
        <color indexed="10"/>
        <rFont val="Arial"/>
        <family val="2"/>
        <charset val="186"/>
      </rPr>
      <t xml:space="preserve"> PAŽYMĖTI LANGELIAI!</t>
    </r>
  </si>
  <si>
    <t>DOKUMENTAS TURI BŪTI PASIRAŠYTAS VADOVO IR VYR. FINANSININKO</t>
  </si>
  <si>
    <r>
      <t xml:space="preserve">DĖMESIO: PILDOMI TIK </t>
    </r>
    <r>
      <rPr>
        <b/>
        <sz val="12"/>
        <color indexed="55"/>
        <rFont val="Arial"/>
        <family val="2"/>
        <charset val="186"/>
      </rPr>
      <t>PILKA SPALVA</t>
    </r>
    <r>
      <rPr>
        <b/>
        <sz val="12"/>
        <color indexed="10"/>
        <rFont val="Arial"/>
        <family val="2"/>
        <charset val="186"/>
      </rPr>
      <t xml:space="preserve"> PAŽYMĖTI LANGELIAI! DOKUMENTAS TURI BŪTI PASIRAŠYTAS VADOVO IR VYR. FINANSININKO.</t>
    </r>
  </si>
  <si>
    <r>
      <t xml:space="preserve">DĖMESIO: PILDOMI TIK </t>
    </r>
    <r>
      <rPr>
        <b/>
        <sz val="12"/>
        <color indexed="55"/>
        <rFont val="Arial"/>
        <family val="2"/>
        <charset val="186"/>
      </rPr>
      <t>PILKA SPALVA</t>
    </r>
    <r>
      <rPr>
        <b/>
        <sz val="12"/>
        <color indexed="10"/>
        <rFont val="Arial"/>
        <family val="2"/>
        <charset val="186"/>
      </rPr>
      <t xml:space="preserve"> PAŽYMĖTI LANGELIAI! DOKUMENTAS TURI BŪTI PASIRAŠYTAS VADOVO IR VYR. FINANSININKO</t>
    </r>
  </si>
  <si>
    <r>
      <t xml:space="preserve">DĖMESIO: PILDOMI TIK </t>
    </r>
    <r>
      <rPr>
        <b/>
        <sz val="12"/>
        <color indexed="55"/>
        <rFont val="Arial"/>
        <family val="2"/>
        <charset val="186"/>
      </rPr>
      <t>PILKA SPALVA</t>
    </r>
    <r>
      <rPr>
        <b/>
        <sz val="12"/>
        <color indexed="10"/>
        <rFont val="Arial"/>
        <family val="2"/>
        <charset val="186"/>
      </rPr>
      <t xml:space="preserve"> PAŽYMĖTI LANGELIAI!</t>
    </r>
    <r>
      <rPr>
        <b/>
        <sz val="12"/>
        <color indexed="10"/>
        <rFont val="Arial"/>
        <family val="2"/>
        <charset val="186"/>
      </rPr>
      <t xml:space="preserve"> DOKUMENTAS TURI BŪTI PASIRAŠYTAS VADOVO IR VYR. FINANSININKO</t>
    </r>
  </si>
  <si>
    <t xml:space="preserve">ATSARGŲ DETALIZAVIMAS PATEIKIAMAS ATSIŽVELGIANT Į VERSLO SPECIFIKĄ (pvz.: prekybininkai); </t>
  </si>
  <si>
    <r>
      <t xml:space="preserve">DĖMESIO:  PILDOMI TIK </t>
    </r>
    <r>
      <rPr>
        <b/>
        <sz val="12"/>
        <color indexed="55"/>
        <rFont val="Arial"/>
        <family val="2"/>
        <charset val="186"/>
      </rPr>
      <t>PILKA SPALVA</t>
    </r>
    <r>
      <rPr>
        <b/>
        <sz val="12"/>
        <color indexed="10"/>
        <rFont val="Arial"/>
        <family val="2"/>
        <charset val="186"/>
      </rPr>
      <t xml:space="preserve"> PAŽYMĖTI LANGELIAI! DOKUMENTAS TURI BŪTI PASIRAŠYTAS VADOVO IR VYR. FINANSININKO.</t>
    </r>
  </si>
  <si>
    <t>Kiekis (EUR)</t>
  </si>
  <si>
    <t>A.</t>
  </si>
  <si>
    <t>ILGALAIKIS TURTAS</t>
  </si>
  <si>
    <t>1.</t>
  </si>
  <si>
    <t>NEMATERIALUSIS TURTAS</t>
  </si>
  <si>
    <t xml:space="preserve"> 1.1.</t>
  </si>
  <si>
    <t>Plėtros darbai</t>
  </si>
  <si>
    <t xml:space="preserve"> 1.2.</t>
  </si>
  <si>
    <t>Prestižas</t>
  </si>
  <si>
    <t xml:space="preserve"> 1.3.</t>
  </si>
  <si>
    <t>Programinė įranga</t>
  </si>
  <si>
    <t xml:space="preserve"> 1.4.</t>
  </si>
  <si>
    <t>Koncesijos, patentai, licencijos, prekių ženklai ir panašios teisės</t>
  </si>
  <si>
    <t xml:space="preserve"> 1.5.</t>
  </si>
  <si>
    <t>Kitas nematerialusis turtas</t>
  </si>
  <si>
    <t xml:space="preserve"> 1.6.</t>
  </si>
  <si>
    <t>Sumokėti avansai</t>
  </si>
  <si>
    <t>2.</t>
  </si>
  <si>
    <t>MATERIALUSIS TURTAS</t>
  </si>
  <si>
    <t xml:space="preserve"> 2.1.</t>
  </si>
  <si>
    <t>Žemė</t>
  </si>
  <si>
    <t xml:space="preserve"> 2.2.</t>
  </si>
  <si>
    <t>Pastatai ir statiniai</t>
  </si>
  <si>
    <t xml:space="preserve"> 2.3.</t>
  </si>
  <si>
    <t>Mašinos ir įranga</t>
  </si>
  <si>
    <t xml:space="preserve"> 2.4.</t>
  </si>
  <si>
    <t>Transporto priemonės</t>
  </si>
  <si>
    <t xml:space="preserve"> 2.5.</t>
  </si>
  <si>
    <t>Kiti įrenginiai, prietaisai ir įrankiai</t>
  </si>
  <si>
    <t xml:space="preserve"> 2.6.</t>
  </si>
  <si>
    <t>Investicinis turtas</t>
  </si>
  <si>
    <t xml:space="preserve">  2.6.1.</t>
  </si>
  <si>
    <t xml:space="preserve">  2.6.2.</t>
  </si>
  <si>
    <t xml:space="preserve">Pastatai </t>
  </si>
  <si>
    <t xml:space="preserve"> 2.7.</t>
  </si>
  <si>
    <t>Sumokėti avansai ir vykdomi materialio turto statybos (gamybos) darbai</t>
  </si>
  <si>
    <t>3.</t>
  </si>
  <si>
    <t>FINANSINIS TURTAS</t>
  </si>
  <si>
    <t xml:space="preserve"> 3.1.</t>
  </si>
  <si>
    <t>Įmonių grupės įmonių akcijos</t>
  </si>
  <si>
    <t xml:space="preserve"> 3.2.</t>
  </si>
  <si>
    <t>Paskolos įmonių grupės įmonėms</t>
  </si>
  <si>
    <t xml:space="preserve"> 3.3.</t>
  </si>
  <si>
    <t xml:space="preserve">Iš įmonių grupės įmonių gautinos sumos </t>
  </si>
  <si>
    <t xml:space="preserve"> 3.4.</t>
  </si>
  <si>
    <t>Asocijuotųjų įmonių akcijos</t>
  </si>
  <si>
    <t xml:space="preserve"> 3.5.</t>
  </si>
  <si>
    <t xml:space="preserve">Paskolos asocijuotosioms įmonėms </t>
  </si>
  <si>
    <t xml:space="preserve"> 3.6.</t>
  </si>
  <si>
    <t xml:space="preserve">Iš asocijuotųjų įmonių gautinos sumos </t>
  </si>
  <si>
    <t xml:space="preserve"> 3.7.</t>
  </si>
  <si>
    <t>Ilgalaikės investicijos</t>
  </si>
  <si>
    <t xml:space="preserve"> 3.8.</t>
  </si>
  <si>
    <t xml:space="preserve">Po vienų metų gautinos sumos </t>
  </si>
  <si>
    <t xml:space="preserve"> 3.9.</t>
  </si>
  <si>
    <t>Kitas finansinis turtas</t>
  </si>
  <si>
    <t>4.</t>
  </si>
  <si>
    <t>KITAS ILGALAIKIS TURTAS</t>
  </si>
  <si>
    <t xml:space="preserve"> 4.1.</t>
  </si>
  <si>
    <t>Atidėtojo pelno mokesčio turtas</t>
  </si>
  <si>
    <t xml:space="preserve"> 4.2.</t>
  </si>
  <si>
    <t>Biologinis turtas</t>
  </si>
  <si>
    <t xml:space="preserve"> 4.3.</t>
  </si>
  <si>
    <t>Kitas turtas</t>
  </si>
  <si>
    <t>B.</t>
  </si>
  <si>
    <t>TRUMPALAIKIS TURTAS</t>
  </si>
  <si>
    <t>ATSARGOS</t>
  </si>
  <si>
    <t xml:space="preserve">Žaliavos, medžiagos ir komplektavimo detalės </t>
  </si>
  <si>
    <t xml:space="preserve">Nebaigta produkcija ir vykdomi darbai </t>
  </si>
  <si>
    <t>Produkcija</t>
  </si>
  <si>
    <t>Pirktos prekės, skirtos perparduoti</t>
  </si>
  <si>
    <t>Ilgalaikis materialusis turtas, skirtas parduoti</t>
  </si>
  <si>
    <t xml:space="preserve"> 1.7.</t>
  </si>
  <si>
    <t xml:space="preserve">Sumokėti avansai </t>
  </si>
  <si>
    <t xml:space="preserve">PER VIENUS METUS GAUTINOS SUMOS </t>
  </si>
  <si>
    <t xml:space="preserve">Pirkėjų skolos </t>
  </si>
  <si>
    <t xml:space="preserve">Įmonių grupės įmonių skolos </t>
  </si>
  <si>
    <t>Asocijuotųjų įmonių skolos</t>
  </si>
  <si>
    <t xml:space="preserve">Kitos gautinos sumos </t>
  </si>
  <si>
    <t>TRUMPALAIKĖS INVESTICIJOS</t>
  </si>
  <si>
    <t xml:space="preserve">Kitos investicijos </t>
  </si>
  <si>
    <t>PINIGAI IR PINIGŲ EKVIVALENTAI</t>
  </si>
  <si>
    <t>C.</t>
  </si>
  <si>
    <t>ATEINANČIŲ LAIKOTARPIŲ SĄNAUDOS IR SUKAUPTOS PAJAMOS</t>
  </si>
  <si>
    <t>TURTO IŠ VISO</t>
  </si>
  <si>
    <t>D.</t>
  </si>
  <si>
    <t>NUOSAVAS KAPITALAS</t>
  </si>
  <si>
    <t>KAPITALAS</t>
  </si>
  <si>
    <t>Įstatinis (pasirašytasis) arba pagrindinis kapitalas</t>
  </si>
  <si>
    <t>Pasirašytasis neapmokėtas kapitalas (–)</t>
  </si>
  <si>
    <t>Savos akcijos, pajai (–)</t>
  </si>
  <si>
    <t>AKCIJŲ PRIEDAI</t>
  </si>
  <si>
    <t>PERKAINOJIMO REZERVAS</t>
  </si>
  <si>
    <t>REZERVAI</t>
  </si>
  <si>
    <t>Privalomasis rezervas arba atsargos (rezervinis) kapitalas</t>
  </si>
  <si>
    <t>Savoms akcijoms įsigyti</t>
  </si>
  <si>
    <t>Kiti rezervai</t>
  </si>
  <si>
    <t>5.</t>
  </si>
  <si>
    <t>NEPASKIRSTYTASIS PELNAS (NUOSTOLIAI)</t>
  </si>
  <si>
    <t xml:space="preserve"> 5.1.</t>
  </si>
  <si>
    <t>Ataskaitinių metų pelnas (nuostoliai)</t>
  </si>
  <si>
    <t xml:space="preserve"> 5.2.</t>
  </si>
  <si>
    <t>Ankstesnių metų pelnas (nuostoliai)</t>
  </si>
  <si>
    <t>E.</t>
  </si>
  <si>
    <t>DOTACIJOS, SUBSIDIJOS</t>
  </si>
  <si>
    <t>F.</t>
  </si>
  <si>
    <t>ATIDĖJINIAI</t>
  </si>
  <si>
    <t>Pensijų ir panašių įsipareigojimų atidėjiniai</t>
  </si>
  <si>
    <t>Mokesčių atidėjiniai</t>
  </si>
  <si>
    <t>Kiti atidėjiniai</t>
  </si>
  <si>
    <t>G.</t>
  </si>
  <si>
    <t>MOKĖTINOS SUMOS IR KITI ĮSIPAREIGOJIMAI</t>
  </si>
  <si>
    <t>PO VIENŲ METŲ MOKĖTINOS SUMOS IR KITI ILGALAIKIAI ĮSIPAREIGOJIMAI</t>
  </si>
  <si>
    <t>Skoliniai įsipareigojimai</t>
  </si>
  <si>
    <t>Skolos kredito įstaigoms</t>
  </si>
  <si>
    <t>Gauti avansai</t>
  </si>
  <si>
    <t>Skolos tiekėjams</t>
  </si>
  <si>
    <t xml:space="preserve">Pagal vekselius ir čekius mokėtinos sumos </t>
  </si>
  <si>
    <t xml:space="preserve">Įmonių grupės įmonėms mokėtinos sumos </t>
  </si>
  <si>
    <t xml:space="preserve">Asocijuotosioms įmonėms mokėtinos sumos </t>
  </si>
  <si>
    <t xml:space="preserve"> 1.8.</t>
  </si>
  <si>
    <t>Kitos mokėtinos sumos ir ilgalaikiai įsipareigojimai</t>
  </si>
  <si>
    <t>PER VIENUS METUS MOKĖTINOS SUMOS IR KITI TRUMPALAIKIAI ĮSIPAREIGOJIMAI</t>
  </si>
  <si>
    <t>Asocijuotosioms įmonėms mokėtinos sumos</t>
  </si>
  <si>
    <t xml:space="preserve"> 2.8.</t>
  </si>
  <si>
    <t>Pelno mokesčio įsipareigojimai</t>
  </si>
  <si>
    <t xml:space="preserve"> 2.9.</t>
  </si>
  <si>
    <t>Su darbo santykiais susiję įsipareigojimai</t>
  </si>
  <si>
    <t xml:space="preserve"> 2.10.</t>
  </si>
  <si>
    <t>Kitos mokėtinos sumos ir trumpalaikiai įsipareigojimai</t>
  </si>
  <si>
    <t>H.</t>
  </si>
  <si>
    <t>SUKAUPTOS SĄNAUDOS IR ATEINANČIŲ LAIKOTARPIŲ PAJAMOS</t>
  </si>
  <si>
    <t>NUOSAVO KAPITALO IR ĮSIPAREIGOJIMŲ IŠ VISO</t>
  </si>
  <si>
    <t xml:space="preserve">Pardavimo pajamos </t>
  </si>
  <si>
    <t>Pardavimo savikaina</t>
  </si>
  <si>
    <t xml:space="preserve">Biologinio turto tikrosios vertės pokytis </t>
  </si>
  <si>
    <t>BENDRASIS PELNAS (NUOSTOLIAI)</t>
  </si>
  <si>
    <t>Pardavimo sąnaudos</t>
  </si>
  <si>
    <t>6.</t>
  </si>
  <si>
    <t>Bendrosios ir administracinės sąnaudos</t>
  </si>
  <si>
    <t>7.</t>
  </si>
  <si>
    <t>Kitos veiklos rezultatai</t>
  </si>
  <si>
    <t>8.</t>
  </si>
  <si>
    <t>Investicijų į patronuojančiosios, patronuojamųjų ir asocijuotųjų įmonių akcijas pajamos</t>
  </si>
  <si>
    <t>9.</t>
  </si>
  <si>
    <t>Kitų ilgalaikių investicijų ir paskolų pajamos</t>
  </si>
  <si>
    <t>10.</t>
  </si>
  <si>
    <t>Kitos palūkanų ir panašios pajamos</t>
  </si>
  <si>
    <t>11.</t>
  </si>
  <si>
    <t>Finansinio turto ir trumpalaikių investicijų vertės sumažėjimas</t>
  </si>
  <si>
    <t>12.</t>
  </si>
  <si>
    <t>Palūkanų ir kitos panašios sąnaudos</t>
  </si>
  <si>
    <t>13.</t>
  </si>
  <si>
    <t>PELNAS (NUOSTOLIAI) PRIEŠ APMOKESTINIMĄ</t>
  </si>
  <si>
    <t>14.</t>
  </si>
  <si>
    <t>Pelno mokestis</t>
  </si>
  <si>
    <t>15.</t>
  </si>
  <si>
    <t>GRYNASIS PELNAS (NUOSTOLIAI)</t>
  </si>
  <si>
    <t>Pagrindinių rodiklių lentelė</t>
  </si>
  <si>
    <t>Pardavimų pokytis, proc.</t>
  </si>
  <si>
    <t>-</t>
  </si>
  <si>
    <r>
      <rPr>
        <b/>
        <sz val="8"/>
        <color indexed="8"/>
        <rFont val="Arial"/>
        <family val="2"/>
        <charset val="186"/>
      </rPr>
      <t>Nusidėvėjimas</t>
    </r>
    <r>
      <rPr>
        <sz val="8"/>
        <color indexed="8"/>
        <rFont val="Arial"/>
        <family val="2"/>
        <charset val="186"/>
      </rPr>
      <t xml:space="preserve"> </t>
    </r>
    <r>
      <rPr>
        <b/>
        <sz val="8"/>
        <color indexed="10"/>
        <rFont val="Arial"/>
        <family val="2"/>
        <charset val="186"/>
      </rPr>
      <t>(įvedamas rankiniu būdu)</t>
    </r>
  </si>
  <si>
    <t>EBITDA marža, proc.</t>
  </si>
  <si>
    <t>Ilgalaikis turtas</t>
  </si>
  <si>
    <t>Atsargos</t>
  </si>
  <si>
    <t>Pirkėjų skolos</t>
  </si>
  <si>
    <t>Balansinio turto vertė</t>
  </si>
  <si>
    <t>Įstatinis kapitalas</t>
  </si>
  <si>
    <t>Nuosavybė</t>
  </si>
  <si>
    <t>Ilgalaikiai įsipareigojimai</t>
  </si>
  <si>
    <t>Nuosavybės rodiklis</t>
  </si>
  <si>
    <t>Nuosavybės rodiklis po paskolos</t>
  </si>
  <si>
    <t>Atsargų apyvartumas</t>
  </si>
  <si>
    <t>Pirkėjų apyvartumas</t>
  </si>
  <si>
    <t>Tiekėjų apyvartumas</t>
  </si>
  <si>
    <t>EBIT/Pardavimai</t>
  </si>
  <si>
    <t>Pardavimai/Turtas</t>
  </si>
  <si>
    <t>Debt/EBITDA (po paskolos suteikimo)</t>
  </si>
  <si>
    <t>Data:</t>
  </si>
  <si>
    <t xml:space="preserve">Turimi finansiniai įsipareigojimai detali informacija </t>
  </si>
  <si>
    <t>Detalizuokite atskirose eilutėse mokėtinas palūkanas ir paskolos grąžinimus</t>
  </si>
  <si>
    <t>Finansų istaiga</t>
  </si>
  <si>
    <t>Paskirtis (apyvartinė paskola, investicinė paskola, faktoringas, ...)</t>
  </si>
  <si>
    <t>Galutinis grąžinimo terminas (YYYY-MM-DD)</t>
  </si>
  <si>
    <t>Palūkanų norma (%)</t>
  </si>
  <si>
    <t>2023*</t>
  </si>
  <si>
    <t>2024*</t>
  </si>
  <si>
    <t>2025*</t>
  </si>
  <si>
    <t>2026*</t>
  </si>
  <si>
    <t>2027*</t>
  </si>
  <si>
    <t>2028*</t>
  </si>
  <si>
    <t>Paskola</t>
  </si>
  <si>
    <t>Viso paskolų</t>
  </si>
  <si>
    <t>Viso palūkanų</t>
  </si>
  <si>
    <t>Didžiausi Pirkėjai</t>
  </si>
  <si>
    <t>Dalis tiekime %</t>
  </si>
  <si>
    <t>Dalis pardavimuose %</t>
  </si>
  <si>
    <t>Įkeistas/neįkeistas/lizinguojamas</t>
  </si>
  <si>
    <t>Privataus investuotojo paskola</t>
  </si>
  <si>
    <t>Invegos paskola:</t>
  </si>
  <si>
    <t>Pildoma tik investicinei paskolai</t>
  </si>
  <si>
    <t>Pildoma visų paskolų</t>
  </si>
  <si>
    <r>
      <t xml:space="preserve">DĖMESIO: PILDOMI TIK </t>
    </r>
    <r>
      <rPr>
        <b/>
        <sz val="10"/>
        <color indexed="55"/>
        <rFont val="Arial"/>
        <family val="2"/>
        <charset val="186"/>
      </rPr>
      <t>PILKA SPALVA</t>
    </r>
    <r>
      <rPr>
        <b/>
        <sz val="10"/>
        <color indexed="10"/>
        <rFont val="Arial"/>
        <family val="2"/>
        <charset val="186"/>
      </rPr>
      <t xml:space="preserve"> PAŽYMĖTI LANGELIAI.</t>
    </r>
  </si>
  <si>
    <r>
      <t xml:space="preserve">Įsipareigojimo likutis (EUR)
</t>
    </r>
    <r>
      <rPr>
        <b/>
        <sz val="10"/>
        <color indexed="10"/>
        <rFont val="Arial"/>
        <family val="2"/>
        <charset val="186"/>
      </rPr>
      <t>jei overdraftas, kredito linija, faktoringas tai nurodykite turimo limito sumą</t>
    </r>
  </si>
  <si>
    <t>Apmokėjimo terminai (atidėjimas, išankstinis apmokėjimas, kt.)</t>
  </si>
  <si>
    <t>INVESTICINĖ PASKOLA</t>
  </si>
  <si>
    <t>Didžiausi Tiekėjai</t>
  </si>
  <si>
    <t>Energijos sąnaudos sudaro ne mažiau kaip 8 proc. metinių (2021 m.) sąnaudų</t>
  </si>
  <si>
    <t>1. Veiklos aprašymas</t>
  </si>
  <si>
    <t>2. Informaciją apie tiekėjus/ pirkėjus</t>
  </si>
  <si>
    <t>3. Veiklos vieta (adresas, nuosavos patalpos, nuomojamos (jei nuomojamos nurodykite nuomos sąlygas) it kt.)</t>
  </si>
  <si>
    <t>4. Konkurencinė aplinka, konkurentai (nurodykite mažiausiai 3)</t>
  </si>
  <si>
    <t>5. Nurodykite, kurią nukentėjimo nuo karo sukeltos krizės sąlygą atitinkate (pagal Priemonės Aprašymą):</t>
  </si>
  <si>
    <t>Vykdoma viena iš ekonominių veiklų, kurios rūšies kodas 2022 m. sausio 1d. nurodytas Lietuvos statistikos departamento statistiniame ūkio subjektų registre, yra įtraukta į Komunikato I priedą.</t>
  </si>
  <si>
    <t>Energijos sąnaudos už 2021 m. (EUR):</t>
  </si>
  <si>
    <t>6. Siūlomos užtikrinimo priemonės</t>
  </si>
  <si>
    <t>7. Paskolos poreikio pagrindimas</t>
  </si>
  <si>
    <t>8. Jei paskolos gavėjas priklauso įmonių grupei, kaip tai apibrėžta Lietuvos Respublikos įmonių grupių konsoliduotosios atskaitomybės įstatyme, nurodykite įmones (pavadinimus, kodus) galinčius daryti tiesioginį/ netiesioginį lemiamą poveikį įmonei:</t>
  </si>
  <si>
    <t>9. Jei paskolos suma bus skaičiuojama pagal energijos sąnaudas, pateikite energijos sąnaudų sumą (EUR), patirtą per paskutinius 12 mėnesių iki Paraiškos suteikti Paskolą pateikimo mėnesio:</t>
  </si>
  <si>
    <r>
      <t xml:space="preserve">Jei </t>
    </r>
    <r>
      <rPr>
        <b/>
        <sz val="10"/>
        <rFont val="Arial"/>
        <family val="2"/>
        <charset val="186"/>
      </rPr>
      <t>pažymėjote</t>
    </r>
    <r>
      <rPr>
        <sz val="10"/>
        <rFont val="Arial"/>
        <family val="2"/>
        <charset val="186"/>
      </rPr>
      <t>, tai pateikite informaciją:</t>
    </r>
  </si>
  <si>
    <r>
      <t xml:space="preserve">Iš jų apmokėti </t>
    </r>
    <r>
      <rPr>
        <b/>
        <sz val="10"/>
        <color indexed="10"/>
        <rFont val="Arial"/>
        <family val="2"/>
        <charset val="186"/>
      </rPr>
      <t>vėluojama</t>
    </r>
  </si>
  <si>
    <t>2029*</t>
  </si>
  <si>
    <t>Importo arba eksporto dalis su Ukraina ir (ar) importo dalis su Rusija ir (ar) Baltarusija bendrai sudaro ne mažiau kaip 15 proc. bendros  importo arba eksporto (įskaitant ir su Europos Sąjungos šalimis) dalies nuo 2021 m. sausio 1 d. iki 2021 m. gruodžio 31 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</si>
</sst>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yyyy\-mm\-dd;@"/>
    <numFmt numFmtId="165" formatCode="_(* ###0_);_(* \(###0\);_(* &quot;-&quot;??_);_(@_)"/>
    <numFmt numFmtId="166" formatCode="_(* #,##0_);_(* \(#,##0\);_(* &quot;-&quot;??_);_(@_)"/>
  </numFmts>
  <fonts count="37" x14ac:knownFonts="1">
    <font>
      <sz val="11"/>
      <color theme="1"/>
      <name val="Calibri"/>
      <family val="2"/>
      <charset val="186"/>
      <scheme val="minor"/>
    </font>
    <font>
      <sz val="11"/>
      <color indexed="8"/>
      <name val="Calibri"/>
      <family val="2"/>
      <charset val="186"/>
    </font>
    <font>
      <sz val="8"/>
      <name val="Calibri"/>
      <family val="2"/>
      <charset val="186"/>
    </font>
    <font>
      <sz val="10"/>
      <color indexed="81"/>
      <name val="Tahoma"/>
      <family val="2"/>
      <charset val="186"/>
    </font>
    <font>
      <b/>
      <sz val="10"/>
      <name val="Arial"/>
      <family val="2"/>
      <charset val="186"/>
    </font>
    <font>
      <sz val="8"/>
      <color indexed="8"/>
      <name val="Arial"/>
      <family val="2"/>
      <charset val="186"/>
    </font>
    <font>
      <sz val="10"/>
      <color indexed="8"/>
      <name val="Arial"/>
      <family val="2"/>
      <charset val="186"/>
    </font>
    <font>
      <sz val="10"/>
      <name val="Arial"/>
      <family val="2"/>
      <charset val="186"/>
    </font>
    <font>
      <b/>
      <sz val="10"/>
      <color indexed="8"/>
      <name val="Arial"/>
      <family val="2"/>
      <charset val="186"/>
    </font>
    <font>
      <b/>
      <sz val="10"/>
      <color indexed="10"/>
      <name val="Arial"/>
      <family val="2"/>
      <charset val="186"/>
    </font>
    <font>
      <b/>
      <sz val="12"/>
      <color indexed="55"/>
      <name val="Arial"/>
      <family val="2"/>
      <charset val="186"/>
    </font>
    <font>
      <b/>
      <sz val="12"/>
      <color indexed="10"/>
      <name val="Arial"/>
      <family val="2"/>
      <charset val="186"/>
    </font>
    <font>
      <sz val="9"/>
      <color indexed="81"/>
      <name val="Tahoma"/>
      <family val="2"/>
      <charset val="186"/>
    </font>
    <font>
      <b/>
      <sz val="8"/>
      <color indexed="8"/>
      <name val="Arial"/>
      <family val="2"/>
      <charset val="186"/>
    </font>
    <font>
      <b/>
      <sz val="8"/>
      <color indexed="10"/>
      <name val="Arial"/>
      <family val="2"/>
      <charset val="186"/>
    </font>
    <font>
      <b/>
      <sz val="8"/>
      <name val="Arial"/>
      <family val="2"/>
      <charset val="186"/>
    </font>
    <font>
      <sz val="8"/>
      <name val="Arial"/>
      <family val="2"/>
      <charset val="186"/>
    </font>
    <font>
      <b/>
      <sz val="9"/>
      <name val="Arial"/>
      <family val="2"/>
      <charset val="186"/>
    </font>
    <font>
      <b/>
      <sz val="9"/>
      <color indexed="81"/>
      <name val="Tahoma"/>
      <family val="2"/>
      <charset val="186"/>
    </font>
    <font>
      <b/>
      <sz val="10"/>
      <color indexed="55"/>
      <name val="Arial"/>
      <family val="2"/>
      <charset val="186"/>
    </font>
    <font>
      <sz val="11"/>
      <color theme="1"/>
      <name val="Calibri"/>
      <family val="2"/>
      <charset val="186"/>
      <scheme val="minor"/>
    </font>
    <font>
      <sz val="10"/>
      <color rgb="FFFF0000"/>
      <name val="Arial"/>
      <family val="2"/>
      <charset val="186"/>
    </font>
    <font>
      <b/>
      <sz val="10"/>
      <color rgb="FFFF0000"/>
      <name val="Arial"/>
      <family val="2"/>
      <charset val="186"/>
    </font>
    <font>
      <b/>
      <sz val="10"/>
      <color theme="0"/>
      <name val="Arial"/>
      <family val="2"/>
      <charset val="186"/>
    </font>
    <font>
      <sz val="8"/>
      <color rgb="FFFF0000"/>
      <name val="Arial"/>
      <family val="2"/>
      <charset val="186"/>
    </font>
    <font>
      <b/>
      <sz val="12"/>
      <color rgb="FFFF0000"/>
      <name val="Arial"/>
      <family val="2"/>
      <charset val="186"/>
    </font>
    <font>
      <b/>
      <sz val="10"/>
      <color theme="1"/>
      <name val="Arial"/>
      <family val="2"/>
      <charset val="186"/>
    </font>
    <font>
      <sz val="8"/>
      <color theme="1"/>
      <name val="Arial"/>
      <family val="2"/>
      <charset val="186"/>
    </font>
    <font>
      <b/>
      <sz val="8"/>
      <color theme="1"/>
      <name val="Arial"/>
      <family val="2"/>
      <charset val="186"/>
    </font>
    <font>
      <b/>
      <sz val="8"/>
      <color rgb="FFFF0000"/>
      <name val="Arial"/>
      <family val="2"/>
      <charset val="186"/>
    </font>
    <font>
      <sz val="8"/>
      <color rgb="FF000000"/>
      <name val="Arial"/>
      <family val="2"/>
      <charset val="186"/>
    </font>
    <font>
      <sz val="10"/>
      <color theme="1"/>
      <name val="Arial"/>
      <family val="2"/>
      <charset val="186"/>
    </font>
    <font>
      <sz val="10"/>
      <color rgb="FF000000"/>
      <name val="Arial"/>
      <family val="2"/>
      <charset val="186"/>
    </font>
    <font>
      <b/>
      <i/>
      <sz val="10"/>
      <color theme="1"/>
      <name val="Arial"/>
      <family val="2"/>
      <charset val="186"/>
    </font>
    <font>
      <sz val="8"/>
      <color theme="1"/>
      <name val="Calibri"/>
      <family val="2"/>
      <charset val="186"/>
      <scheme val="minor"/>
    </font>
    <font>
      <b/>
      <sz val="8"/>
      <color theme="1"/>
      <name val="Calibri"/>
      <family val="2"/>
      <charset val="186"/>
      <scheme val="minor"/>
    </font>
    <font>
      <b/>
      <sz val="10"/>
      <color rgb="FF000000"/>
      <name val="Arial"/>
      <family val="2"/>
      <charset val="186"/>
    </font>
  </fonts>
  <fills count="19">
    <fill>
      <patternFill patternType="none"/>
    </fill>
    <fill>
      <patternFill patternType="gray125"/>
    </fill>
    <fill>
      <patternFill patternType="solid">
        <fgColor indexed="50"/>
        <bgColor indexed="64"/>
      </patternFill>
    </fill>
    <fill>
      <patternFill patternType="solid">
        <fgColor indexed="49"/>
        <bgColor indexed="64"/>
      </patternFill>
    </fill>
    <fill>
      <patternFill patternType="solid">
        <fgColor indexed="29"/>
        <bgColor indexed="64"/>
      </patternFill>
    </fill>
    <fill>
      <patternFill patternType="solid">
        <fgColor theme="0" tint="-0.14999847407452621"/>
        <bgColor indexed="64"/>
      </patternFill>
    </fill>
    <fill>
      <patternFill patternType="solid">
        <fgColor theme="0"/>
        <bgColor indexed="64"/>
      </patternFill>
    </fill>
    <fill>
      <patternFill patternType="solid">
        <fgColor rgb="FFCCFFFF"/>
        <bgColor indexed="64"/>
      </patternFill>
    </fill>
    <fill>
      <patternFill patternType="solid">
        <fgColor rgb="FFFFFF99"/>
        <bgColor indexed="64"/>
      </patternFill>
    </fill>
    <fill>
      <patternFill patternType="solid">
        <fgColor rgb="FFFFCCFF"/>
        <bgColor indexed="64"/>
      </patternFill>
    </fill>
    <fill>
      <patternFill patternType="solid">
        <fgColor theme="8" tint="0.39997558519241921"/>
        <bgColor indexed="64"/>
      </patternFill>
    </fill>
    <fill>
      <patternFill patternType="solid">
        <fgColor rgb="FFFFC000"/>
        <bgColor indexed="64"/>
      </patternFill>
    </fill>
    <fill>
      <patternFill patternType="solid">
        <fgColor rgb="FF92D050"/>
        <bgColor indexed="64"/>
      </patternFill>
    </fill>
    <fill>
      <patternFill patternType="solid">
        <fgColor theme="5" tint="0.39997558519241921"/>
        <bgColor indexed="64"/>
      </patternFill>
    </fill>
    <fill>
      <patternFill patternType="solid">
        <fgColor theme="3" tint="0.59999389629810485"/>
        <bgColor indexed="64"/>
      </patternFill>
    </fill>
    <fill>
      <patternFill patternType="solid">
        <fgColor theme="8"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3" tint="0.7999816888943144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4">
    <xf numFmtId="0" fontId="0" fillId="0" borderId="0"/>
    <xf numFmtId="0" fontId="20" fillId="0" borderId="0"/>
    <xf numFmtId="0" fontId="20" fillId="0" borderId="0"/>
    <xf numFmtId="9" fontId="1" fillId="0" borderId="0" applyFont="0" applyFill="0" applyBorder="0" applyAlignment="0" applyProtection="0"/>
  </cellStyleXfs>
  <cellXfs count="274">
    <xf numFmtId="0" fontId="0" fillId="0" borderId="0" xfId="0"/>
    <xf numFmtId="0" fontId="21" fillId="0" borderId="0" xfId="0" applyFont="1"/>
    <xf numFmtId="0" fontId="6" fillId="0" borderId="0" xfId="0" applyFont="1"/>
    <xf numFmtId="0" fontId="8" fillId="0" borderId="0" xfId="0" applyFont="1"/>
    <xf numFmtId="3" fontId="7" fillId="5" borderId="1" xfId="0" applyNumberFormat="1" applyFont="1" applyFill="1" applyBorder="1" applyAlignment="1" applyProtection="1">
      <alignment horizontal="right"/>
      <protection locked="0"/>
    </xf>
    <xf numFmtId="0" fontId="7" fillId="0" borderId="0" xfId="0" applyFont="1"/>
    <xf numFmtId="14" fontId="8" fillId="0" borderId="0" xfId="0" applyNumberFormat="1" applyFont="1"/>
    <xf numFmtId="0" fontId="4" fillId="0" borderId="1" xfId="0" applyFont="1" applyBorder="1" applyAlignment="1">
      <alignment horizontal="center" vertical="center" wrapText="1"/>
    </xf>
    <xf numFmtId="0" fontId="7" fillId="0" borderId="1" xfId="0" applyFont="1" applyBorder="1" applyAlignment="1">
      <alignment horizontal="center" vertical="center" wrapText="1"/>
    </xf>
    <xf numFmtId="0" fontId="6" fillId="0" borderId="1" xfId="0" applyFont="1" applyBorder="1"/>
    <xf numFmtId="0" fontId="7" fillId="5" borderId="1" xfId="0" applyFont="1" applyFill="1" applyBorder="1" applyProtection="1">
      <protection locked="0"/>
    </xf>
    <xf numFmtId="3" fontId="4" fillId="0" borderId="1" xfId="0" applyNumberFormat="1" applyFont="1" applyBorder="1" applyAlignment="1">
      <alignment horizontal="right"/>
    </xf>
    <xf numFmtId="9" fontId="4" fillId="0" borderId="1" xfId="3" applyFont="1" applyFill="1" applyBorder="1" applyAlignment="1" applyProtection="1">
      <alignment horizontal="right"/>
    </xf>
    <xf numFmtId="0" fontId="4" fillId="0" borderId="1" xfId="0" applyFont="1" applyBorder="1" applyAlignment="1">
      <alignment horizontal="right" vertical="top"/>
    </xf>
    <xf numFmtId="0" fontId="4" fillId="0" borderId="1" xfId="0" applyFont="1" applyBorder="1" applyAlignment="1">
      <alignment vertical="top"/>
    </xf>
    <xf numFmtId="3" fontId="6" fillId="5" borderId="1" xfId="0" applyNumberFormat="1" applyFont="1" applyFill="1" applyBorder="1" applyAlignment="1" applyProtection="1">
      <alignment horizontal="right" vertical="top"/>
      <protection locked="0"/>
    </xf>
    <xf numFmtId="0" fontId="8" fillId="0" borderId="1" xfId="0" applyFont="1" applyBorder="1" applyAlignment="1">
      <alignment horizontal="right"/>
    </xf>
    <xf numFmtId="0" fontId="4" fillId="6" borderId="1" xfId="0" applyFont="1" applyFill="1" applyBorder="1" applyAlignment="1">
      <alignment vertical="top"/>
    </xf>
    <xf numFmtId="0" fontId="6" fillId="5" borderId="1" xfId="0" applyFont="1" applyFill="1" applyBorder="1" applyAlignment="1" applyProtection="1">
      <alignment horizontal="right" vertical="top"/>
      <protection locked="0"/>
    </xf>
    <xf numFmtId="14" fontId="22" fillId="0" borderId="0" xfId="0" applyNumberFormat="1" applyFont="1"/>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6" fillId="0" borderId="1" xfId="0" applyFont="1" applyBorder="1" applyAlignment="1">
      <alignment horizontal="center"/>
    </xf>
    <xf numFmtId="0" fontId="6" fillId="5" borderId="1" xfId="0" applyFont="1" applyFill="1" applyBorder="1" applyAlignment="1" applyProtection="1">
      <alignment wrapText="1"/>
      <protection locked="0"/>
    </xf>
    <xf numFmtId="3" fontId="6" fillId="5" borderId="1" xfId="0" applyNumberFormat="1" applyFont="1" applyFill="1" applyBorder="1" applyAlignment="1" applyProtection="1">
      <alignment horizontal="right" wrapText="1"/>
      <protection locked="0"/>
    </xf>
    <xf numFmtId="0" fontId="6" fillId="5" borderId="1" xfId="0" applyFont="1" applyFill="1" applyBorder="1" applyProtection="1">
      <protection locked="0"/>
    </xf>
    <xf numFmtId="3" fontId="6" fillId="5" borderId="1" xfId="0" applyNumberFormat="1" applyFont="1" applyFill="1" applyBorder="1" applyAlignment="1" applyProtection="1">
      <alignment horizontal="right"/>
      <protection locked="0"/>
    </xf>
    <xf numFmtId="0" fontId="8" fillId="0" borderId="1" xfId="0" applyFont="1" applyBorder="1"/>
    <xf numFmtId="3" fontId="8" fillId="0" borderId="1" xfId="0" applyNumberFormat="1" applyFont="1" applyBorder="1" applyAlignment="1">
      <alignment horizontal="right"/>
    </xf>
    <xf numFmtId="0" fontId="8" fillId="0" borderId="1" xfId="0" applyFont="1" applyBorder="1" applyAlignment="1">
      <alignment horizontal="justify" vertical="top" wrapText="1"/>
    </xf>
    <xf numFmtId="164" fontId="8" fillId="0" borderId="1" xfId="0" applyNumberFormat="1" applyFont="1" applyBorder="1" applyAlignment="1">
      <alignment horizontal="justify" vertical="top" wrapText="1"/>
    </xf>
    <xf numFmtId="0" fontId="8" fillId="0" borderId="1" xfId="0" applyFont="1" applyBorder="1" applyAlignment="1">
      <alignment horizontal="justify" vertical="top"/>
    </xf>
    <xf numFmtId="3" fontId="6" fillId="5" borderId="1" xfId="0" applyNumberFormat="1" applyFont="1" applyFill="1" applyBorder="1" applyAlignment="1" applyProtection="1">
      <alignment horizontal="right" vertical="top" wrapText="1"/>
      <protection locked="0"/>
    </xf>
    <xf numFmtId="3" fontId="6" fillId="5" borderId="1" xfId="3" applyNumberFormat="1" applyFont="1" applyFill="1" applyBorder="1" applyAlignment="1" applyProtection="1">
      <alignment horizontal="right" vertical="top" wrapText="1"/>
      <protection locked="0"/>
    </xf>
    <xf numFmtId="3" fontId="6" fillId="0" borderId="0" xfId="3" applyNumberFormat="1" applyFont="1" applyBorder="1" applyAlignment="1" applyProtection="1">
      <alignment horizontal="right" vertical="top" wrapText="1"/>
    </xf>
    <xf numFmtId="0" fontId="22" fillId="0" borderId="0" xfId="0" applyFont="1"/>
    <xf numFmtId="14" fontId="6" fillId="0" borderId="0" xfId="0" applyNumberFormat="1" applyFont="1"/>
    <xf numFmtId="0" fontId="4" fillId="0" borderId="0" xfId="0" applyFont="1"/>
    <xf numFmtId="0" fontId="8" fillId="0" borderId="4" xfId="0" applyFont="1" applyBorder="1"/>
    <xf numFmtId="10" fontId="8" fillId="5" borderId="5" xfId="0" applyNumberFormat="1" applyFont="1" applyFill="1" applyBorder="1" applyProtection="1">
      <protection locked="0"/>
    </xf>
    <xf numFmtId="14" fontId="6" fillId="0" borderId="3" xfId="0" applyNumberFormat="1" applyFont="1" applyBorder="1"/>
    <xf numFmtId="0" fontId="6" fillId="0" borderId="3" xfId="0" applyFont="1" applyBorder="1"/>
    <xf numFmtId="14" fontId="6" fillId="7" borderId="0" xfId="0" applyNumberFormat="1" applyFont="1" applyFill="1"/>
    <xf numFmtId="4" fontId="6" fillId="5" borderId="0" xfId="0" applyNumberFormat="1" applyFont="1" applyFill="1" applyProtection="1">
      <protection locked="0"/>
    </xf>
    <xf numFmtId="4" fontId="6" fillId="0" borderId="0" xfId="0" applyNumberFormat="1" applyFont="1"/>
    <xf numFmtId="4" fontId="6" fillId="5" borderId="3" xfId="0" applyNumberFormat="1" applyFont="1" applyFill="1" applyBorder="1" applyProtection="1">
      <protection locked="0"/>
    </xf>
    <xf numFmtId="4" fontId="6" fillId="0" borderId="3" xfId="0" applyNumberFormat="1" applyFont="1" applyBorder="1"/>
    <xf numFmtId="14" fontId="6" fillId="8" borderId="6" xfId="0" applyNumberFormat="1" applyFont="1" applyFill="1" applyBorder="1"/>
    <xf numFmtId="14" fontId="6" fillId="8" borderId="0" xfId="0" applyNumberFormat="1" applyFont="1" applyFill="1"/>
    <xf numFmtId="14" fontId="6" fillId="8" borderId="3" xfId="0" applyNumberFormat="1" applyFont="1" applyFill="1" applyBorder="1"/>
    <xf numFmtId="14" fontId="6" fillId="9" borderId="0" xfId="0" applyNumberFormat="1" applyFont="1" applyFill="1"/>
    <xf numFmtId="14" fontId="6" fillId="2" borderId="6" xfId="0" applyNumberFormat="1" applyFont="1" applyFill="1" applyBorder="1"/>
    <xf numFmtId="14" fontId="6" fillId="2" borderId="0" xfId="0" applyNumberFormat="1" applyFont="1" applyFill="1"/>
    <xf numFmtId="14" fontId="6" fillId="3" borderId="6" xfId="0" applyNumberFormat="1" applyFont="1" applyFill="1" applyBorder="1"/>
    <xf numFmtId="14" fontId="6" fillId="3" borderId="0" xfId="0" applyNumberFormat="1" applyFont="1" applyFill="1"/>
    <xf numFmtId="14" fontId="6" fillId="4" borderId="6" xfId="0" applyNumberFormat="1" applyFont="1" applyFill="1" applyBorder="1"/>
    <xf numFmtId="14" fontId="6" fillId="4" borderId="0" xfId="0" applyNumberFormat="1" applyFont="1" applyFill="1"/>
    <xf numFmtId="14" fontId="6" fillId="10" borderId="6" xfId="0" applyNumberFormat="1" applyFont="1" applyFill="1" applyBorder="1"/>
    <xf numFmtId="14" fontId="6" fillId="10" borderId="0" xfId="0" applyNumberFormat="1" applyFont="1" applyFill="1"/>
    <xf numFmtId="14" fontId="6" fillId="10" borderId="3" xfId="0" applyNumberFormat="1" applyFont="1" applyFill="1" applyBorder="1"/>
    <xf numFmtId="14" fontId="6" fillId="11" borderId="0" xfId="0" applyNumberFormat="1" applyFont="1" applyFill="1"/>
    <xf numFmtId="14" fontId="6" fillId="11" borderId="3" xfId="0" applyNumberFormat="1" applyFont="1" applyFill="1" applyBorder="1"/>
    <xf numFmtId="14" fontId="6" fillId="12" borderId="0" xfId="0" applyNumberFormat="1" applyFont="1" applyFill="1"/>
    <xf numFmtId="14" fontId="6" fillId="12" borderId="3" xfId="0" applyNumberFormat="1" applyFont="1" applyFill="1" applyBorder="1"/>
    <xf numFmtId="14" fontId="6" fillId="13" borderId="0" xfId="0" applyNumberFormat="1" applyFont="1" applyFill="1"/>
    <xf numFmtId="14" fontId="6" fillId="13" borderId="3" xfId="0" applyNumberFormat="1" applyFont="1" applyFill="1" applyBorder="1"/>
    <xf numFmtId="14" fontId="6" fillId="14" borderId="0" xfId="0" applyNumberFormat="1" applyFont="1" applyFill="1"/>
    <xf numFmtId="14" fontId="6" fillId="14" borderId="3" xfId="0" applyNumberFormat="1" applyFont="1" applyFill="1" applyBorder="1"/>
    <xf numFmtId="14" fontId="6" fillId="15" borderId="0" xfId="0" applyNumberFormat="1" applyFont="1" applyFill="1"/>
    <xf numFmtId="14" fontId="6" fillId="15" borderId="3" xfId="0" applyNumberFormat="1" applyFont="1" applyFill="1" applyBorder="1"/>
    <xf numFmtId="14" fontId="6" fillId="16" borderId="0" xfId="0" applyNumberFormat="1" applyFont="1" applyFill="1"/>
    <xf numFmtId="14" fontId="6" fillId="16" borderId="3" xfId="0" applyNumberFormat="1" applyFont="1" applyFill="1" applyBorder="1"/>
    <xf numFmtId="4" fontId="8" fillId="0" borderId="0" xfId="0" applyNumberFormat="1" applyFont="1"/>
    <xf numFmtId="3" fontId="6" fillId="6" borderId="1" xfId="0" applyNumberFormat="1" applyFont="1" applyFill="1" applyBorder="1" applyAlignment="1" applyProtection="1">
      <alignment horizontal="right" vertical="top" wrapText="1"/>
      <protection locked="0"/>
    </xf>
    <xf numFmtId="3" fontId="6" fillId="6" borderId="1" xfId="3" applyNumberFormat="1" applyFont="1" applyFill="1" applyBorder="1" applyAlignment="1" applyProtection="1">
      <alignment horizontal="right" vertical="top" wrapText="1"/>
      <protection locked="0"/>
    </xf>
    <xf numFmtId="0" fontId="8" fillId="17" borderId="1" xfId="0" applyFont="1" applyFill="1" applyBorder="1" applyAlignment="1">
      <alignment horizontal="justify" vertical="top"/>
    </xf>
    <xf numFmtId="3" fontId="6" fillId="17" borderId="1" xfId="3" applyNumberFormat="1" applyFont="1" applyFill="1" applyBorder="1" applyAlignment="1" applyProtection="1">
      <alignment horizontal="right" vertical="top" wrapText="1"/>
      <protection locked="0"/>
    </xf>
    <xf numFmtId="0" fontId="23" fillId="6" borderId="0" xfId="0" applyFont="1" applyFill="1" applyAlignment="1">
      <alignment horizontal="justify" vertical="top"/>
    </xf>
    <xf numFmtId="0" fontId="23" fillId="6" borderId="1" xfId="0" applyFont="1" applyFill="1" applyBorder="1" applyAlignment="1" applyProtection="1">
      <alignment horizontal="center"/>
      <protection locked="0"/>
    </xf>
    <xf numFmtId="9" fontId="6" fillId="17" borderId="1" xfId="3" applyFont="1" applyFill="1" applyBorder="1" applyAlignment="1" applyProtection="1">
      <alignment horizontal="right" vertical="top" wrapText="1"/>
    </xf>
    <xf numFmtId="3" fontId="6" fillId="17" borderId="1" xfId="0" applyNumberFormat="1" applyFont="1" applyFill="1" applyBorder="1" applyAlignment="1">
      <alignment horizontal="right" vertical="top" wrapText="1"/>
    </xf>
    <xf numFmtId="3" fontId="23" fillId="6" borderId="0" xfId="3" applyNumberFormat="1" applyFont="1" applyFill="1" applyBorder="1" applyAlignment="1" applyProtection="1">
      <alignment horizontal="center" vertical="top" wrapText="1"/>
    </xf>
    <xf numFmtId="0" fontId="24" fillId="0" borderId="0" xfId="0" applyFont="1" applyAlignment="1">
      <alignment vertical="top"/>
    </xf>
    <xf numFmtId="14" fontId="23" fillId="6" borderId="0" xfId="0" applyNumberFormat="1" applyFont="1" applyFill="1" applyAlignment="1" applyProtection="1">
      <alignment horizontal="center"/>
      <protection locked="0"/>
    </xf>
    <xf numFmtId="0" fontId="23" fillId="6" borderId="1" xfId="0" applyFont="1" applyFill="1" applyBorder="1" applyAlignment="1" applyProtection="1">
      <alignment horizontal="center" vertical="center"/>
      <protection locked="0"/>
    </xf>
    <xf numFmtId="49" fontId="4" fillId="6" borderId="1" xfId="0" applyNumberFormat="1" applyFont="1" applyFill="1" applyBorder="1" applyProtection="1">
      <protection locked="0"/>
    </xf>
    <xf numFmtId="14" fontId="4" fillId="6" borderId="1" xfId="0" applyNumberFormat="1" applyFont="1" applyFill="1" applyBorder="1" applyProtection="1">
      <protection locked="0"/>
    </xf>
    <xf numFmtId="0" fontId="25" fillId="0" borderId="0" xfId="0" applyFont="1"/>
    <xf numFmtId="4" fontId="6" fillId="6" borderId="0" xfId="0" applyNumberFormat="1" applyFont="1" applyFill="1" applyProtection="1">
      <protection locked="0"/>
    </xf>
    <xf numFmtId="4" fontId="6" fillId="6" borderId="3" xfId="0" applyNumberFormat="1" applyFont="1" applyFill="1" applyBorder="1" applyProtection="1">
      <protection locked="0"/>
    </xf>
    <xf numFmtId="0" fontId="6" fillId="6" borderId="3" xfId="0" applyFont="1" applyFill="1" applyBorder="1"/>
    <xf numFmtId="3" fontId="8" fillId="6" borderId="5" xfId="0" applyNumberFormat="1" applyFont="1" applyFill="1" applyBorder="1" applyProtection="1">
      <protection locked="0"/>
    </xf>
    <xf numFmtId="49" fontId="6" fillId="0" borderId="0" xfId="0" applyNumberFormat="1" applyFont="1"/>
    <xf numFmtId="0" fontId="24" fillId="0" borderId="0" xfId="0" applyFont="1"/>
    <xf numFmtId="0" fontId="27" fillId="0" borderId="0" xfId="0" applyFont="1"/>
    <xf numFmtId="0" fontId="27" fillId="0" borderId="1" xfId="0" applyFont="1" applyBorder="1" applyAlignment="1">
      <alignment horizontal="left"/>
    </xf>
    <xf numFmtId="14" fontId="28" fillId="0" borderId="1" xfId="0" applyNumberFormat="1" applyFont="1" applyBorder="1" applyAlignment="1">
      <alignment horizontal="center" vertical="center" wrapText="1"/>
    </xf>
    <xf numFmtId="0" fontId="27" fillId="0" borderId="1" xfId="0" applyFont="1" applyBorder="1" applyAlignment="1">
      <alignment horizontal="left" vertical="top"/>
    </xf>
    <xf numFmtId="0" fontId="27" fillId="0" borderId="1" xfId="0" applyFont="1" applyBorder="1"/>
    <xf numFmtId="0" fontId="27" fillId="0" borderId="1" xfId="0" applyFont="1" applyBorder="1" applyAlignment="1">
      <alignment vertical="top"/>
    </xf>
    <xf numFmtId="0" fontId="29" fillId="0" borderId="0" xfId="0" applyFont="1" applyAlignment="1">
      <alignment horizontal="right"/>
    </xf>
    <xf numFmtId="165" fontId="27" fillId="0" borderId="0" xfId="0" applyNumberFormat="1" applyFont="1"/>
    <xf numFmtId="14" fontId="28" fillId="0" borderId="1" xfId="0" applyNumberFormat="1" applyFont="1" applyBorder="1"/>
    <xf numFmtId="3" fontId="27" fillId="0" borderId="1" xfId="0" applyNumberFormat="1" applyFont="1" applyBorder="1"/>
    <xf numFmtId="10" fontId="27" fillId="0" borderId="1" xfId="0" applyNumberFormat="1" applyFont="1" applyBorder="1"/>
    <xf numFmtId="4" fontId="27" fillId="0" borderId="1" xfId="0" applyNumberFormat="1" applyFont="1" applyBorder="1"/>
    <xf numFmtId="0" fontId="4" fillId="6" borderId="1" xfId="0" applyFont="1" applyFill="1" applyBorder="1" applyProtection="1">
      <protection locked="0"/>
    </xf>
    <xf numFmtId="1" fontId="27" fillId="0" borderId="1" xfId="0" applyNumberFormat="1" applyFont="1" applyBorder="1"/>
    <xf numFmtId="2" fontId="27" fillId="0" borderId="1" xfId="0" applyNumberFormat="1" applyFont="1" applyBorder="1"/>
    <xf numFmtId="166" fontId="28" fillId="0" borderId="1" xfId="0" applyNumberFormat="1" applyFont="1" applyBorder="1"/>
    <xf numFmtId="166" fontId="28" fillId="0" borderId="1" xfId="0" applyNumberFormat="1" applyFont="1" applyBorder="1" applyAlignment="1">
      <alignment horizontal="right"/>
    </xf>
    <xf numFmtId="166" fontId="27" fillId="0" borderId="1" xfId="0" applyNumberFormat="1" applyFont="1" applyBorder="1" applyAlignment="1">
      <alignment horizontal="right"/>
    </xf>
    <xf numFmtId="166" fontId="27" fillId="0" borderId="1" xfId="0" applyNumberFormat="1" applyFont="1" applyBorder="1"/>
    <xf numFmtId="166" fontId="30" fillId="0" borderId="1" xfId="0" applyNumberFormat="1" applyFont="1" applyBorder="1"/>
    <xf numFmtId="0" fontId="8" fillId="0" borderId="8" xfId="0" applyFont="1" applyBorder="1" applyAlignment="1">
      <alignment vertical="top" wrapText="1"/>
    </xf>
    <xf numFmtId="0" fontId="4" fillId="0" borderId="8" xfId="0" applyFont="1" applyBorder="1" applyAlignment="1">
      <alignment vertical="top" wrapText="1"/>
    </xf>
    <xf numFmtId="0" fontId="6" fillId="0" borderId="1" xfId="0" applyFont="1" applyBorder="1" applyAlignment="1">
      <alignment vertical="top"/>
    </xf>
    <xf numFmtId="166" fontId="27" fillId="5" borderId="1" xfId="0" applyNumberFormat="1" applyFont="1" applyFill="1" applyBorder="1"/>
    <xf numFmtId="166" fontId="27" fillId="5" borderId="1" xfId="0" applyNumberFormat="1" applyFont="1" applyFill="1" applyBorder="1" applyAlignment="1">
      <alignment horizontal="left"/>
    </xf>
    <xf numFmtId="166" fontId="30" fillId="5" borderId="1" xfId="0" applyNumberFormat="1" applyFont="1" applyFill="1" applyBorder="1"/>
    <xf numFmtId="166" fontId="27" fillId="5" borderId="1" xfId="0" applyNumberFormat="1" applyFont="1" applyFill="1" applyBorder="1" applyAlignment="1">
      <alignment horizontal="right"/>
    </xf>
    <xf numFmtId="166" fontId="28" fillId="5" borderId="1" xfId="0" applyNumberFormat="1" applyFont="1" applyFill="1" applyBorder="1"/>
    <xf numFmtId="14" fontId="28" fillId="5" borderId="1" xfId="0" applyNumberFormat="1" applyFont="1" applyFill="1" applyBorder="1" applyAlignment="1">
      <alignment horizontal="center" vertical="center" wrapText="1"/>
    </xf>
    <xf numFmtId="49" fontId="8" fillId="0" borderId="0" xfId="0" applyNumberFormat="1" applyFont="1"/>
    <xf numFmtId="0" fontId="31" fillId="5" borderId="1" xfId="0" applyFont="1" applyFill="1" applyBorder="1" applyAlignment="1" applyProtection="1">
      <alignment horizontal="left" vertical="top" wrapText="1"/>
      <protection locked="0"/>
    </xf>
    <xf numFmtId="0" fontId="27" fillId="0" borderId="1" xfId="0" applyFont="1" applyBorder="1" applyAlignment="1">
      <alignment horizontal="left" vertical="top" wrapText="1"/>
    </xf>
    <xf numFmtId="0" fontId="26" fillId="0" borderId="0" xfId="0" applyFont="1" applyAlignment="1">
      <alignment vertical="top"/>
    </xf>
    <xf numFmtId="0" fontId="31" fillId="0" borderId="0" xfId="0" applyFont="1" applyAlignment="1">
      <alignment vertical="top"/>
    </xf>
    <xf numFmtId="0" fontId="26" fillId="6" borderId="1" xfId="1" applyFont="1" applyFill="1" applyBorder="1" applyAlignment="1">
      <alignment vertical="top"/>
    </xf>
    <xf numFmtId="0" fontId="32" fillId="5" borderId="1" xfId="1" applyFont="1" applyFill="1" applyBorder="1" applyAlignment="1" applyProtection="1">
      <alignment horizontal="right" vertical="top"/>
      <protection locked="0"/>
    </xf>
    <xf numFmtId="0" fontId="32" fillId="6" borderId="1" xfId="1" applyFont="1" applyFill="1" applyBorder="1" applyAlignment="1">
      <alignment horizontal="right" vertical="top"/>
    </xf>
    <xf numFmtId="0" fontId="31" fillId="0" borderId="9" xfId="2" applyFont="1" applyBorder="1" applyAlignment="1">
      <alignment horizontal="right" vertical="top"/>
    </xf>
    <xf numFmtId="0" fontId="23" fillId="6" borderId="0" xfId="1" applyFont="1" applyFill="1" applyAlignment="1">
      <alignment horizontal="right" vertical="top"/>
    </xf>
    <xf numFmtId="0" fontId="22" fillId="0" borderId="0" xfId="0" applyFont="1" applyAlignment="1">
      <alignment vertical="top"/>
    </xf>
    <xf numFmtId="49" fontId="22" fillId="5" borderId="1" xfId="0" applyNumberFormat="1" applyFont="1" applyFill="1" applyBorder="1" applyAlignment="1" applyProtection="1">
      <alignment vertical="top"/>
      <protection locked="0"/>
    </xf>
    <xf numFmtId="0" fontId="33" fillId="18" borderId="0" xfId="0" applyFont="1" applyFill="1" applyAlignment="1">
      <alignment vertical="top"/>
    </xf>
    <xf numFmtId="0" fontId="26" fillId="0" borderId="1" xfId="0" applyFont="1" applyBorder="1" applyAlignment="1">
      <alignment vertical="top"/>
    </xf>
    <xf numFmtId="0" fontId="26" fillId="0" borderId="1" xfId="0" applyFont="1" applyBorder="1" applyAlignment="1">
      <alignment horizontal="center" vertical="top"/>
    </xf>
    <xf numFmtId="0" fontId="31" fillId="5" borderId="1" xfId="0" applyFont="1" applyFill="1" applyBorder="1" applyAlignment="1" applyProtection="1">
      <alignment vertical="top" wrapText="1"/>
      <protection locked="0"/>
    </xf>
    <xf numFmtId="4" fontId="31" fillId="5" borderId="1" xfId="0" applyNumberFormat="1" applyFont="1" applyFill="1" applyBorder="1" applyAlignment="1" applyProtection="1">
      <alignment vertical="top"/>
      <protection locked="0"/>
    </xf>
    <xf numFmtId="4" fontId="31" fillId="0" borderId="1" xfId="0" applyNumberFormat="1" applyFont="1" applyBorder="1" applyAlignment="1">
      <alignment vertical="top"/>
    </xf>
    <xf numFmtId="0" fontId="26" fillId="0" borderId="1" xfId="0" applyFont="1" applyBorder="1" applyAlignment="1">
      <alignment horizontal="right" vertical="top"/>
    </xf>
    <xf numFmtId="4" fontId="26" fillId="0" borderId="1" xfId="0" applyNumberFormat="1" applyFont="1" applyBorder="1" applyAlignment="1">
      <alignment vertical="top"/>
    </xf>
    <xf numFmtId="3" fontId="31" fillId="6" borderId="1" xfId="0" applyNumberFormat="1" applyFont="1" applyFill="1" applyBorder="1" applyAlignment="1" applyProtection="1">
      <alignment vertical="top"/>
      <protection locked="0"/>
    </xf>
    <xf numFmtId="10" fontId="31" fillId="0" borderId="1" xfId="0" applyNumberFormat="1" applyFont="1" applyBorder="1" applyAlignment="1">
      <alignment vertical="top"/>
    </xf>
    <xf numFmtId="0" fontId="31" fillId="0" borderId="1" xfId="0" applyFont="1" applyBorder="1" applyAlignment="1">
      <alignment horizontal="right" vertical="top"/>
    </xf>
    <xf numFmtId="3" fontId="31" fillId="5" borderId="1" xfId="0" applyNumberFormat="1" applyFont="1" applyFill="1" applyBorder="1" applyAlignment="1" applyProtection="1">
      <alignment vertical="top"/>
      <protection locked="0"/>
    </xf>
    <xf numFmtId="0" fontId="26" fillId="0" borderId="1" xfId="0" applyFont="1" applyBorder="1" applyAlignment="1">
      <alignment horizontal="left" vertical="top"/>
    </xf>
    <xf numFmtId="3" fontId="31" fillId="0" borderId="1" xfId="0" applyNumberFormat="1" applyFont="1" applyBorder="1" applyAlignment="1">
      <alignment vertical="top"/>
    </xf>
    <xf numFmtId="0" fontId="26" fillId="0" borderId="1" xfId="0" applyFont="1" applyBorder="1" applyAlignment="1">
      <alignment horizontal="center" vertical="top" wrapText="1"/>
    </xf>
    <xf numFmtId="0" fontId="31" fillId="0" borderId="1" xfId="0" applyFont="1" applyBorder="1" applyAlignment="1">
      <alignment vertical="top"/>
    </xf>
    <xf numFmtId="49" fontId="31" fillId="0" borderId="0" xfId="0" applyNumberFormat="1" applyFont="1" applyAlignment="1">
      <alignment vertical="top"/>
    </xf>
    <xf numFmtId="0" fontId="7" fillId="0" borderId="0" xfId="0" applyFont="1" applyAlignment="1">
      <alignment vertical="top"/>
    </xf>
    <xf numFmtId="0" fontId="7" fillId="6" borderId="0" xfId="0" applyFont="1" applyFill="1" applyAlignment="1" applyProtection="1">
      <alignment horizontal="left" vertical="top"/>
      <protection locked="0"/>
    </xf>
    <xf numFmtId="0" fontId="26" fillId="6" borderId="0" xfId="0" applyFont="1" applyFill="1" applyAlignment="1">
      <alignment vertical="top"/>
    </xf>
    <xf numFmtId="0" fontId="31" fillId="6" borderId="0" xfId="0" applyFont="1" applyFill="1" applyAlignment="1">
      <alignment vertical="top"/>
    </xf>
    <xf numFmtId="0" fontId="7" fillId="5" borderId="1" xfId="0" applyFont="1" applyFill="1" applyBorder="1" applyAlignment="1" applyProtection="1">
      <alignment horizontal="left" vertical="top"/>
      <protection locked="0"/>
    </xf>
    <xf numFmtId="0" fontId="7" fillId="5" borderId="1" xfId="0" applyFont="1" applyFill="1" applyBorder="1" applyAlignment="1" applyProtection="1">
      <alignment vertical="top" wrapText="1"/>
      <protection locked="0"/>
    </xf>
    <xf numFmtId="3" fontId="7" fillId="5" borderId="1" xfId="0" applyNumberFormat="1" applyFont="1" applyFill="1" applyBorder="1" applyAlignment="1" applyProtection="1">
      <alignment horizontal="right" vertical="top" wrapText="1"/>
      <protection locked="0"/>
    </xf>
    <xf numFmtId="14" fontId="28" fillId="0" borderId="1" xfId="0" applyNumberFormat="1" applyFont="1" applyBorder="1" applyAlignment="1" applyProtection="1">
      <alignment horizontal="center" vertical="center" wrapText="1"/>
      <protection locked="0"/>
    </xf>
    <xf numFmtId="14" fontId="28" fillId="6" borderId="1" xfId="0" applyNumberFormat="1" applyFont="1" applyFill="1" applyBorder="1" applyAlignment="1" applyProtection="1">
      <alignment horizontal="center" vertical="center" wrapText="1"/>
      <protection locked="0"/>
    </xf>
    <xf numFmtId="14" fontId="31" fillId="0" borderId="1" xfId="0" applyNumberFormat="1" applyFont="1" applyBorder="1" applyAlignment="1">
      <alignment vertical="top"/>
    </xf>
    <xf numFmtId="0" fontId="4" fillId="0" borderId="4" xfId="0" applyFont="1" applyBorder="1" applyAlignment="1">
      <alignment horizontal="center" vertical="center" wrapText="1"/>
    </xf>
    <xf numFmtId="0" fontId="23" fillId="6" borderId="4" xfId="0" applyFont="1" applyFill="1" applyBorder="1" applyAlignment="1" applyProtection="1">
      <alignment horizontal="center"/>
      <protection locked="0"/>
    </xf>
    <xf numFmtId="3" fontId="7" fillId="5" borderId="4" xfId="0" applyNumberFormat="1" applyFont="1" applyFill="1" applyBorder="1" applyAlignment="1" applyProtection="1">
      <alignment horizontal="right"/>
      <protection locked="0"/>
    </xf>
    <xf numFmtId="3" fontId="4" fillId="0" borderId="4" xfId="0" applyNumberFormat="1" applyFont="1" applyBorder="1" applyAlignment="1">
      <alignment horizontal="right"/>
    </xf>
    <xf numFmtId="9" fontId="4" fillId="0" borderId="10" xfId="3" applyFont="1" applyFill="1" applyBorder="1" applyAlignment="1" applyProtection="1">
      <alignment horizontal="right"/>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3" fontId="7" fillId="5" borderId="11" xfId="0" applyNumberFormat="1" applyFont="1" applyFill="1" applyBorder="1" applyAlignment="1" applyProtection="1">
      <alignment horizontal="right"/>
      <protection locked="0"/>
    </xf>
    <xf numFmtId="3" fontId="7" fillId="5" borderId="12" xfId="0" applyNumberFormat="1" applyFont="1" applyFill="1" applyBorder="1" applyAlignment="1" applyProtection="1">
      <alignment horizontal="right"/>
      <protection locked="0"/>
    </xf>
    <xf numFmtId="3" fontId="4" fillId="0" borderId="13" xfId="0" applyNumberFormat="1" applyFont="1" applyBorder="1" applyAlignment="1">
      <alignment horizontal="right"/>
    </xf>
    <xf numFmtId="3" fontId="4" fillId="0" borderId="14" xfId="0" applyNumberFormat="1" applyFont="1" applyBorder="1" applyAlignment="1">
      <alignment horizontal="right"/>
    </xf>
    <xf numFmtId="3" fontId="4" fillId="0" borderId="15" xfId="0" applyNumberFormat="1" applyFont="1" applyBorder="1" applyAlignment="1">
      <alignment horizontal="right"/>
    </xf>
    <xf numFmtId="49" fontId="4" fillId="0" borderId="4" xfId="0" applyNumberFormat="1" applyFont="1" applyBorder="1" applyAlignment="1">
      <alignment horizontal="center" vertical="top" wrapText="1"/>
    </xf>
    <xf numFmtId="0" fontId="25" fillId="0" borderId="0" xfId="0" applyFont="1" applyAlignment="1">
      <alignment vertical="top"/>
    </xf>
    <xf numFmtId="0" fontId="6" fillId="0" borderId="0" xfId="0" applyFont="1" applyAlignment="1">
      <alignment vertical="top"/>
    </xf>
    <xf numFmtId="49" fontId="26" fillId="6" borderId="1" xfId="0" applyNumberFormat="1" applyFont="1" applyFill="1" applyBorder="1" applyAlignment="1" applyProtection="1">
      <alignment vertical="top"/>
      <protection locked="0"/>
    </xf>
    <xf numFmtId="0" fontId="9" fillId="0" borderId="1" xfId="0" applyFont="1" applyBorder="1" applyAlignment="1">
      <alignment vertical="top"/>
    </xf>
    <xf numFmtId="0" fontId="9" fillId="0" borderId="0" xfId="0" applyFont="1" applyAlignment="1">
      <alignment vertical="top"/>
    </xf>
    <xf numFmtId="0" fontId="23" fillId="6" borderId="0" xfId="0" applyFont="1" applyFill="1" applyAlignment="1" applyProtection="1">
      <alignment horizontal="center" vertical="top"/>
      <protection locked="0"/>
    </xf>
    <xf numFmtId="0" fontId="23" fillId="6" borderId="0" xfId="0" applyFont="1" applyFill="1" applyAlignment="1">
      <alignment horizontal="center" vertical="top"/>
    </xf>
    <xf numFmtId="0" fontId="9" fillId="0" borderId="7" xfId="0" applyFont="1" applyBorder="1" applyAlignment="1">
      <alignment vertical="top"/>
    </xf>
    <xf numFmtId="0" fontId="9" fillId="0" borderId="3" xfId="0" applyFont="1" applyBorder="1" applyAlignment="1">
      <alignment vertical="top"/>
    </xf>
    <xf numFmtId="0" fontId="9" fillId="0" borderId="2" xfId="0" applyFont="1" applyBorder="1" applyAlignment="1">
      <alignment vertical="top"/>
    </xf>
    <xf numFmtId="0" fontId="5" fillId="0" borderId="0" xfId="0" applyFont="1" applyAlignment="1">
      <alignment vertical="top"/>
    </xf>
    <xf numFmtId="0" fontId="8" fillId="0" borderId="0" xfId="0" applyFont="1" applyAlignment="1">
      <alignment vertical="top"/>
    </xf>
    <xf numFmtId="0" fontId="8" fillId="0" borderId="1" xfId="0" applyFont="1" applyBorder="1" applyAlignment="1">
      <alignment horizontal="right" vertical="top"/>
    </xf>
    <xf numFmtId="0" fontId="8" fillId="0" borderId="1" xfId="0" applyFont="1" applyBorder="1" applyAlignment="1">
      <alignment vertical="top"/>
    </xf>
    <xf numFmtId="0" fontId="26" fillId="0" borderId="1" xfId="0" applyFont="1" applyBorder="1" applyAlignment="1">
      <alignment horizontal="left" vertical="top"/>
    </xf>
    <xf numFmtId="0" fontId="26" fillId="0" borderId="0" xfId="0" applyFont="1" applyAlignment="1">
      <alignment horizontal="center" vertical="top"/>
    </xf>
    <xf numFmtId="0" fontId="26" fillId="0" borderId="1" xfId="0" applyFont="1" applyBorder="1" applyAlignment="1">
      <alignment horizontal="right" vertical="top" wrapText="1"/>
    </xf>
    <xf numFmtId="0" fontId="31" fillId="5" borderId="1" xfId="0" applyFont="1" applyFill="1" applyBorder="1" applyAlignment="1" applyProtection="1">
      <alignment horizontal="left" vertical="top" wrapText="1"/>
      <protection locked="0"/>
    </xf>
    <xf numFmtId="0" fontId="27" fillId="0" borderId="1" xfId="0" applyFont="1" applyBorder="1" applyAlignment="1">
      <alignment horizontal="right"/>
    </xf>
    <xf numFmtId="0" fontId="34" fillId="6" borderId="0" xfId="0" applyFont="1" applyFill="1" applyAlignment="1">
      <alignment horizontal="left" vertical="top"/>
    </xf>
    <xf numFmtId="0" fontId="17" fillId="0" borderId="1" xfId="0" applyFont="1" applyBorder="1" applyAlignment="1">
      <alignment horizontal="left"/>
    </xf>
    <xf numFmtId="0" fontId="34" fillId="6" borderId="0" xfId="0" applyFont="1" applyFill="1" applyAlignment="1">
      <alignment horizontal="right" vertical="top"/>
    </xf>
    <xf numFmtId="0" fontId="34" fillId="6" borderId="0" xfId="0" applyFont="1" applyFill="1" applyAlignment="1">
      <alignment horizontal="center" vertical="top"/>
    </xf>
    <xf numFmtId="0" fontId="28" fillId="0" borderId="1" xfId="0" applyFont="1" applyBorder="1" applyAlignment="1">
      <alignment horizontal="left"/>
    </xf>
    <xf numFmtId="0" fontId="35" fillId="6" borderId="0" xfId="0" applyFont="1" applyFill="1" applyAlignment="1">
      <alignment horizontal="left" vertical="top"/>
    </xf>
    <xf numFmtId="0" fontId="27" fillId="0" borderId="1" xfId="0" applyFont="1" applyBorder="1" applyAlignment="1">
      <alignment horizontal="left"/>
    </xf>
    <xf numFmtId="0" fontId="27" fillId="0" borderId="1" xfId="0" applyFont="1" applyBorder="1" applyAlignment="1">
      <alignment vertical="top" wrapText="1"/>
    </xf>
    <xf numFmtId="0" fontId="27" fillId="0" borderId="0" xfId="0" applyFont="1" applyAlignment="1">
      <alignment horizontal="center"/>
    </xf>
    <xf numFmtId="0" fontId="28" fillId="0" borderId="1" xfId="0" applyFont="1" applyBorder="1" applyAlignment="1">
      <alignment horizontal="center"/>
    </xf>
    <xf numFmtId="0" fontId="27" fillId="0" borderId="1" xfId="0" applyFont="1" applyBorder="1" applyAlignment="1">
      <alignment horizontal="left" wrapText="1"/>
    </xf>
    <xf numFmtId="0" fontId="16" fillId="0" borderId="1" xfId="0" applyFont="1" applyBorder="1" applyAlignment="1">
      <alignment wrapText="1"/>
    </xf>
    <xf numFmtId="0" fontId="27" fillId="0" borderId="1" xfId="0" applyFont="1" applyBorder="1" applyAlignment="1">
      <alignment horizontal="left" vertical="top" wrapText="1"/>
    </xf>
    <xf numFmtId="0" fontId="15" fillId="0" borderId="1" xfId="0" applyFont="1" applyBorder="1"/>
    <xf numFmtId="0" fontId="29" fillId="0" borderId="1" xfId="0" applyFont="1" applyBorder="1" applyAlignment="1">
      <alignment horizontal="right"/>
    </xf>
    <xf numFmtId="0" fontId="28" fillId="0" borderId="1" xfId="0" applyFont="1" applyBorder="1" applyAlignment="1">
      <alignment horizontal="left" vertical="center"/>
    </xf>
    <xf numFmtId="0" fontId="27" fillId="0" borderId="1" xfId="0" applyFont="1" applyBorder="1" applyAlignment="1">
      <alignment wrapText="1"/>
    </xf>
    <xf numFmtId="0" fontId="28" fillId="0" borderId="1" xfId="0" applyFont="1" applyBorder="1" applyAlignment="1">
      <alignment horizontal="left" vertical="top" wrapText="1"/>
    </xf>
    <xf numFmtId="0" fontId="15" fillId="0" borderId="1" xfId="0" applyFont="1" applyBorder="1" applyAlignment="1">
      <alignment wrapText="1"/>
    </xf>
    <xf numFmtId="0" fontId="28" fillId="0" borderId="1" xfId="0" applyFont="1" applyBorder="1" applyAlignment="1">
      <alignment horizontal="left" wrapText="1"/>
    </xf>
    <xf numFmtId="0" fontId="28" fillId="0" borderId="1" xfId="0" applyFont="1" applyBorder="1" applyAlignment="1">
      <alignment horizontal="left" vertical="center" wrapText="1"/>
    </xf>
    <xf numFmtId="0" fontId="16" fillId="0" borderId="1" xfId="0" applyFont="1" applyBorder="1" applyAlignment="1">
      <alignment horizontal="left" wrapText="1"/>
    </xf>
    <xf numFmtId="0" fontId="36" fillId="6" borderId="1" xfId="1" applyFont="1" applyFill="1" applyBorder="1" applyAlignment="1">
      <alignment horizontal="right" vertical="top"/>
    </xf>
    <xf numFmtId="0" fontId="26" fillId="6" borderId="1" xfId="1" applyFont="1" applyFill="1" applyBorder="1" applyAlignment="1">
      <alignment horizontal="right" vertical="top"/>
    </xf>
    <xf numFmtId="0" fontId="32" fillId="5" borderId="1" xfId="1" applyFont="1" applyFill="1" applyBorder="1" applyAlignment="1" applyProtection="1">
      <alignment horizontal="center" vertical="top"/>
      <protection locked="0"/>
    </xf>
    <xf numFmtId="9" fontId="32" fillId="5" borderId="1" xfId="3" applyFont="1" applyFill="1" applyBorder="1" applyAlignment="1" applyProtection="1">
      <alignment horizontal="center" vertical="top"/>
      <protection locked="0"/>
    </xf>
    <xf numFmtId="14" fontId="32" fillId="5" borderId="1" xfId="1" applyNumberFormat="1" applyFont="1" applyFill="1" applyBorder="1" applyAlignment="1" applyProtection="1">
      <alignment horizontal="center" vertical="top"/>
      <protection locked="0"/>
    </xf>
    <xf numFmtId="14" fontId="31" fillId="6" borderId="1" xfId="2" applyNumberFormat="1" applyFont="1" applyFill="1" applyBorder="1" applyAlignment="1">
      <alignment horizontal="center" vertical="top"/>
    </xf>
    <xf numFmtId="0" fontId="32" fillId="5" borderId="1" xfId="1" applyFont="1" applyFill="1" applyBorder="1" applyAlignment="1" applyProtection="1">
      <alignment horizontal="center" vertical="top" wrapText="1"/>
      <protection locked="0"/>
    </xf>
    <xf numFmtId="49" fontId="4" fillId="0" borderId="0" xfId="0" applyNumberFormat="1" applyFont="1" applyAlignment="1">
      <alignment horizontal="center" vertical="top"/>
    </xf>
    <xf numFmtId="0" fontId="4" fillId="0" borderId="0" xfId="0" applyFont="1" applyAlignment="1">
      <alignment horizontal="center" vertical="top"/>
    </xf>
    <xf numFmtId="0" fontId="26" fillId="6" borderId="1" xfId="1" applyFont="1" applyFill="1" applyBorder="1" applyAlignment="1">
      <alignment horizontal="center" vertical="top" wrapText="1"/>
    </xf>
    <xf numFmtId="0" fontId="26" fillId="6" borderId="1" xfId="1" applyFont="1" applyFill="1" applyBorder="1" applyAlignment="1">
      <alignment horizontal="center" vertical="top"/>
    </xf>
    <xf numFmtId="0" fontId="4" fillId="17" borderId="1" xfId="1" applyFont="1" applyFill="1" applyBorder="1" applyAlignment="1">
      <alignment horizontal="center" vertical="top"/>
    </xf>
    <xf numFmtId="0" fontId="4" fillId="6" borderId="1" xfId="1" applyFont="1" applyFill="1" applyBorder="1" applyAlignment="1">
      <alignment horizontal="center" vertical="top" wrapText="1"/>
    </xf>
    <xf numFmtId="14" fontId="32" fillId="5" borderId="1" xfId="1" applyNumberFormat="1" applyFont="1" applyFill="1" applyBorder="1" applyAlignment="1" applyProtection="1">
      <alignment horizontal="center" vertical="top" wrapText="1"/>
      <protection locked="0"/>
    </xf>
    <xf numFmtId="0" fontId="4" fillId="0" borderId="1" xfId="0" applyFont="1" applyBorder="1" applyAlignment="1">
      <alignment horizontal="center" vertical="top"/>
    </xf>
    <xf numFmtId="0" fontId="6" fillId="5" borderId="1" xfId="0" applyFont="1" applyFill="1" applyBorder="1" applyAlignment="1" applyProtection="1">
      <alignment horizontal="left" vertical="top" wrapText="1"/>
      <protection locked="0"/>
    </xf>
    <xf numFmtId="0" fontId="8" fillId="0" borderId="1" xfId="0" applyFont="1" applyBorder="1" applyAlignment="1">
      <alignment horizontal="center" vertical="top"/>
    </xf>
    <xf numFmtId="0" fontId="25" fillId="0" borderId="0" xfId="0" applyFont="1" applyAlignment="1">
      <alignment horizontal="left" vertical="top" wrapText="1"/>
    </xf>
    <xf numFmtId="0" fontId="6" fillId="5" borderId="1" xfId="0" applyFont="1" applyFill="1" applyBorder="1" applyAlignment="1" applyProtection="1">
      <alignment horizontal="left" vertical="top"/>
      <protection locked="0"/>
    </xf>
    <xf numFmtId="0" fontId="4" fillId="0" borderId="1" xfId="0" applyFont="1" applyBorder="1" applyAlignment="1">
      <alignment horizontal="center" vertical="center"/>
    </xf>
    <xf numFmtId="0" fontId="6" fillId="0" borderId="1" xfId="0" applyFont="1" applyBorder="1" applyAlignment="1">
      <alignment horizontal="center" wrapText="1"/>
    </xf>
    <xf numFmtId="0" fontId="8" fillId="0" borderId="1" xfId="0" applyFont="1" applyBorder="1" applyAlignment="1">
      <alignment horizontal="center"/>
    </xf>
    <xf numFmtId="0" fontId="25" fillId="0" borderId="0" xfId="0" applyFont="1" applyAlignment="1">
      <alignment horizontal="left" wrapText="1"/>
    </xf>
    <xf numFmtId="0" fontId="4" fillId="0" borderId="1" xfId="0" applyFont="1" applyBorder="1" applyAlignment="1">
      <alignment horizontal="center"/>
    </xf>
    <xf numFmtId="0" fontId="8" fillId="0" borderId="1" xfId="0" applyFont="1" applyBorder="1" applyAlignment="1">
      <alignment horizontal="center" wrapText="1"/>
    </xf>
    <xf numFmtId="0" fontId="6" fillId="0" borderId="1" xfId="0" applyFont="1" applyBorder="1"/>
    <xf numFmtId="0" fontId="8" fillId="0" borderId="1" xfId="0" applyFont="1" applyBorder="1" applyAlignment="1">
      <alignment vertical="center" wrapText="1"/>
    </xf>
    <xf numFmtId="0" fontId="4" fillId="0" borderId="8" xfId="0" applyFont="1" applyBorder="1" applyAlignment="1">
      <alignment horizontal="center" vertical="center"/>
    </xf>
    <xf numFmtId="0" fontId="4" fillId="0" borderId="10" xfId="0" applyFont="1" applyBorder="1" applyAlignment="1">
      <alignment horizontal="center" vertical="center"/>
    </xf>
    <xf numFmtId="0" fontId="6" fillId="0" borderId="6" xfId="0" applyFont="1" applyBorder="1" applyAlignment="1">
      <alignment horizontal="center" wrapText="1"/>
    </xf>
    <xf numFmtId="0" fontId="6" fillId="0" borderId="16" xfId="0" applyFont="1" applyBorder="1" applyAlignment="1">
      <alignment horizontal="center" wrapText="1"/>
    </xf>
    <xf numFmtId="0" fontId="6" fillId="0" borderId="7" xfId="0" applyFont="1" applyBorder="1" applyAlignment="1">
      <alignment horizontal="center" wrapText="1"/>
    </xf>
    <xf numFmtId="0" fontId="6" fillId="0" borderId="2" xfId="0" applyFont="1" applyBorder="1" applyAlignment="1">
      <alignment horizontal="center" wrapText="1"/>
    </xf>
    <xf numFmtId="0" fontId="6" fillId="5" borderId="17" xfId="0" applyFont="1" applyFill="1" applyBorder="1" applyAlignment="1" applyProtection="1">
      <alignment horizontal="left" wrapText="1"/>
      <protection locked="0"/>
    </xf>
    <xf numFmtId="0" fontId="6" fillId="5" borderId="1" xfId="0" applyFont="1" applyFill="1" applyBorder="1" applyAlignment="1" applyProtection="1">
      <alignment horizontal="left" wrapText="1"/>
      <protection locked="0"/>
    </xf>
    <xf numFmtId="0" fontId="8" fillId="0" borderId="4" xfId="0" applyFont="1" applyBorder="1" applyAlignment="1">
      <alignment horizontal="center"/>
    </xf>
    <xf numFmtId="0" fontId="8" fillId="0" borderId="18" xfId="0" applyFont="1" applyBorder="1" applyAlignment="1">
      <alignment horizontal="center"/>
    </xf>
    <xf numFmtId="0" fontId="8" fillId="0" borderId="17" xfId="0" applyFont="1" applyBorder="1" applyAlignment="1">
      <alignment horizontal="center"/>
    </xf>
    <xf numFmtId="0" fontId="6" fillId="5" borderId="4" xfId="0" applyFont="1" applyFill="1" applyBorder="1" applyAlignment="1" applyProtection="1">
      <alignment horizontal="left" vertical="top" wrapText="1"/>
      <protection locked="0"/>
    </xf>
    <xf numFmtId="0" fontId="6" fillId="5" borderId="18" xfId="0" applyFont="1" applyFill="1" applyBorder="1" applyAlignment="1" applyProtection="1">
      <alignment horizontal="left" vertical="top" wrapText="1"/>
      <protection locked="0"/>
    </xf>
    <xf numFmtId="0" fontId="6" fillId="5" borderId="17" xfId="0" applyFont="1" applyFill="1" applyBorder="1" applyAlignment="1" applyProtection="1">
      <alignment horizontal="left" vertical="top" wrapText="1"/>
      <protection locked="0"/>
    </xf>
    <xf numFmtId="0" fontId="4" fillId="0" borderId="19" xfId="0" applyFont="1" applyBorder="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xf numFmtId="0" fontId="8" fillId="0" borderId="17" xfId="0" applyFont="1" applyBorder="1" applyAlignment="1">
      <alignment vertical="center" wrapText="1"/>
    </xf>
    <xf numFmtId="0" fontId="8" fillId="0" borderId="8" xfId="0" applyFont="1" applyBorder="1" applyAlignment="1">
      <alignment horizontal="center" wrapText="1"/>
    </xf>
    <xf numFmtId="0" fontId="8" fillId="0" borderId="10" xfId="0" applyFont="1" applyBorder="1" applyAlignment="1">
      <alignment horizontal="center" wrapText="1"/>
    </xf>
    <xf numFmtId="0" fontId="6" fillId="0" borderId="17" xfId="0" applyFont="1" applyBorder="1" applyAlignment="1">
      <alignment horizontal="left" wrapText="1"/>
    </xf>
    <xf numFmtId="0" fontId="6" fillId="0" borderId="1" xfId="0" applyFont="1" applyBorder="1" applyAlignment="1">
      <alignment horizontal="left" wrapText="1"/>
    </xf>
    <xf numFmtId="0" fontId="26" fillId="6" borderId="3" xfId="0" applyFont="1" applyFill="1" applyBorder="1" applyAlignment="1">
      <alignment vertical="top" wrapText="1"/>
    </xf>
    <xf numFmtId="0" fontId="7" fillId="5" borderId="1" xfId="0" applyFont="1" applyFill="1" applyBorder="1" applyAlignment="1" applyProtection="1">
      <alignment horizontal="left" vertical="top" wrapText="1"/>
      <protection locked="0"/>
    </xf>
    <xf numFmtId="0" fontId="7" fillId="6" borderId="4" xfId="0" applyFont="1" applyFill="1" applyBorder="1" applyAlignment="1">
      <alignment horizontal="left" vertical="top" wrapText="1"/>
    </xf>
    <xf numFmtId="0" fontId="7" fillId="6" borderId="18" xfId="0" applyFont="1" applyFill="1" applyBorder="1" applyAlignment="1">
      <alignment horizontal="left" vertical="top" wrapText="1"/>
    </xf>
    <xf numFmtId="0" fontId="7" fillId="6" borderId="17" xfId="0" applyFont="1" applyFill="1" applyBorder="1" applyAlignment="1">
      <alignment horizontal="left" vertical="top" wrapText="1"/>
    </xf>
    <xf numFmtId="0" fontId="7" fillId="6" borderId="4" xfId="0" applyFont="1" applyFill="1" applyBorder="1" applyAlignment="1">
      <alignment vertical="top"/>
    </xf>
    <xf numFmtId="0" fontId="7" fillId="6" borderId="18" xfId="0" applyFont="1" applyFill="1" applyBorder="1" applyAlignment="1">
      <alignment vertical="top"/>
    </xf>
    <xf numFmtId="0" fontId="7" fillId="6" borderId="17" xfId="0" applyFont="1" applyFill="1" applyBorder="1" applyAlignment="1">
      <alignment vertical="top"/>
    </xf>
    <xf numFmtId="0" fontId="7" fillId="5" borderId="1" xfId="0" applyFont="1" applyFill="1" applyBorder="1" applyAlignment="1" applyProtection="1">
      <alignment vertical="top"/>
      <protection locked="0"/>
    </xf>
  </cellXfs>
  <cellStyles count="4">
    <cellStyle name="Normal" xfId="0" builtinId="0"/>
    <cellStyle name="Normal 2" xfId="1" xr:uid="{00000000-0005-0000-0000-000001000000}"/>
    <cellStyle name="Normal 9" xfId="2" xr:uid="{00000000-0005-0000-0000-00000200000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38100</xdr:colOff>
          <xdr:row>17</xdr:row>
          <xdr:rowOff>146050</xdr:rowOff>
        </xdr:from>
        <xdr:to>
          <xdr:col>6</xdr:col>
          <xdr:colOff>1113692</xdr:colOff>
          <xdr:row>19</xdr:row>
          <xdr:rowOff>38100</xdr:rowOff>
        </xdr:to>
        <xdr:sp macro="" textlink="">
          <xdr:nvSpPr>
            <xdr:cNvPr id="15365" name="Check Box 5" hidden="1">
              <a:extLst>
                <a:ext uri="{63B3BB69-23CF-44E3-9099-C40C66FF867C}">
                  <a14:compatExt spid="_x0000_s15365"/>
                </a:ext>
                <a:ext uri="{FF2B5EF4-FFF2-40B4-BE49-F238E27FC236}">
                  <a16:creationId xmlns:a16="http://schemas.microsoft.com/office/drawing/2014/main" id="{00000000-0008-0000-0900-00000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18</xdr:row>
          <xdr:rowOff>215900</xdr:rowOff>
        </xdr:from>
        <xdr:to>
          <xdr:col>6</xdr:col>
          <xdr:colOff>615950</xdr:colOff>
          <xdr:row>20</xdr:row>
          <xdr:rowOff>25400</xdr:rowOff>
        </xdr:to>
        <xdr:sp macro="" textlink="">
          <xdr:nvSpPr>
            <xdr:cNvPr id="15366" name="Check Box 6" hidden="1">
              <a:extLst>
                <a:ext uri="{63B3BB69-23CF-44E3-9099-C40C66FF867C}">
                  <a14:compatExt spid="_x0000_s15366"/>
                </a:ext>
                <a:ext uri="{FF2B5EF4-FFF2-40B4-BE49-F238E27FC236}">
                  <a16:creationId xmlns:a16="http://schemas.microsoft.com/office/drawing/2014/main" id="{00000000-0008-0000-0900-00000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22</xdr:row>
          <xdr:rowOff>0</xdr:rowOff>
        </xdr:from>
        <xdr:to>
          <xdr:col>6</xdr:col>
          <xdr:colOff>692150</xdr:colOff>
          <xdr:row>23</xdr:row>
          <xdr:rowOff>6350</xdr:rowOff>
        </xdr:to>
        <xdr:sp macro="" textlink="">
          <xdr:nvSpPr>
            <xdr:cNvPr id="15367" name="Check Box 7" hidden="1">
              <a:extLst>
                <a:ext uri="{63B3BB69-23CF-44E3-9099-C40C66FF867C}">
                  <a14:compatExt spid="_x0000_s15367"/>
                </a:ext>
                <a:ext uri="{FF2B5EF4-FFF2-40B4-BE49-F238E27FC236}">
                  <a16:creationId xmlns:a16="http://schemas.microsoft.com/office/drawing/2014/main" id="{00000000-0008-0000-0900-00000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xml"/><Relationship Id="rId1" Type="http://schemas.openxmlformats.org/officeDocument/2006/relationships/printerSettings" Target="../printerSettings/printerSettings10.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E51"/>
  <sheetViews>
    <sheetView tabSelected="1" zoomScale="130" zoomScaleNormal="130" zoomScaleSheetLayoutView="55" workbookViewId="0">
      <selection activeCell="A2" sqref="A2"/>
    </sheetView>
  </sheetViews>
  <sheetFormatPr defaultColWidth="9.1796875" defaultRowHeight="12.5" x14ac:dyDescent="0.35"/>
  <cols>
    <col min="1" max="1" width="30.81640625" style="127" customWidth="1"/>
    <col min="2" max="2" width="17.453125" style="127" customWidth="1"/>
    <col min="3" max="3" width="13.54296875" style="127" customWidth="1"/>
    <col min="4" max="4" width="17.453125" style="127" customWidth="1"/>
    <col min="5" max="5" width="47.1796875" style="127" customWidth="1"/>
    <col min="6" max="16384" width="9.1796875" style="127"/>
  </cols>
  <sheetData>
    <row r="1" spans="1:5" ht="13" x14ac:dyDescent="0.35">
      <c r="A1" s="133" t="s">
        <v>295</v>
      </c>
    </row>
    <row r="2" spans="1:5" ht="60.5" customHeight="1" x14ac:dyDescent="0.35">
      <c r="A2" s="134"/>
      <c r="B2" s="126"/>
    </row>
    <row r="3" spans="1:5" ht="13" x14ac:dyDescent="0.35">
      <c r="A3" s="190" t="s">
        <v>298</v>
      </c>
      <c r="B3" s="190"/>
      <c r="C3" s="190"/>
      <c r="D3" s="190"/>
      <c r="E3" s="135" t="s">
        <v>293</v>
      </c>
    </row>
    <row r="5" spans="1:5" ht="13" x14ac:dyDescent="0.35">
      <c r="A5" s="136" t="s">
        <v>43</v>
      </c>
      <c r="B5" s="136" t="s">
        <v>78</v>
      </c>
      <c r="C5" s="137" t="s">
        <v>79</v>
      </c>
      <c r="D5" s="136" t="s">
        <v>80</v>
      </c>
      <c r="E5" s="136" t="s">
        <v>85</v>
      </c>
    </row>
    <row r="6" spans="1:5" x14ac:dyDescent="0.35">
      <c r="A6" s="138"/>
      <c r="B6" s="139"/>
      <c r="C6" s="139"/>
      <c r="D6" s="140">
        <f>B6+C6</f>
        <v>0</v>
      </c>
      <c r="E6" s="138"/>
    </row>
    <row r="7" spans="1:5" x14ac:dyDescent="0.35">
      <c r="A7" s="138"/>
      <c r="B7" s="139"/>
      <c r="C7" s="139"/>
      <c r="D7" s="140">
        <f t="shared" ref="D7:D15" si="0">B7+C7</f>
        <v>0</v>
      </c>
      <c r="E7" s="138"/>
    </row>
    <row r="8" spans="1:5" x14ac:dyDescent="0.35">
      <c r="A8" s="138"/>
      <c r="B8" s="139"/>
      <c r="C8" s="139"/>
      <c r="D8" s="140">
        <f t="shared" si="0"/>
        <v>0</v>
      </c>
      <c r="E8" s="138"/>
    </row>
    <row r="9" spans="1:5" x14ac:dyDescent="0.35">
      <c r="A9" s="124"/>
      <c r="B9" s="139"/>
      <c r="C9" s="139"/>
      <c r="D9" s="140">
        <f t="shared" si="0"/>
        <v>0</v>
      </c>
      <c r="E9" s="138"/>
    </row>
    <row r="10" spans="1:5" x14ac:dyDescent="0.35">
      <c r="A10" s="138"/>
      <c r="B10" s="139"/>
      <c r="C10" s="139"/>
      <c r="D10" s="140">
        <f t="shared" si="0"/>
        <v>0</v>
      </c>
      <c r="E10" s="138"/>
    </row>
    <row r="11" spans="1:5" x14ac:dyDescent="0.35">
      <c r="A11" s="138"/>
      <c r="B11" s="139"/>
      <c r="C11" s="139"/>
      <c r="D11" s="140">
        <f t="shared" si="0"/>
        <v>0</v>
      </c>
      <c r="E11" s="138"/>
    </row>
    <row r="12" spans="1:5" x14ac:dyDescent="0.35">
      <c r="A12" s="138"/>
      <c r="B12" s="139"/>
      <c r="C12" s="139"/>
      <c r="D12" s="140">
        <f t="shared" si="0"/>
        <v>0</v>
      </c>
      <c r="E12" s="138"/>
    </row>
    <row r="13" spans="1:5" x14ac:dyDescent="0.35">
      <c r="A13" s="138"/>
      <c r="B13" s="139"/>
      <c r="C13" s="139"/>
      <c r="D13" s="140">
        <f t="shared" si="0"/>
        <v>0</v>
      </c>
      <c r="E13" s="138"/>
    </row>
    <row r="14" spans="1:5" x14ac:dyDescent="0.35">
      <c r="A14" s="138"/>
      <c r="B14" s="139"/>
      <c r="C14" s="139"/>
      <c r="D14" s="140">
        <f t="shared" si="0"/>
        <v>0</v>
      </c>
      <c r="E14" s="138"/>
    </row>
    <row r="15" spans="1:5" x14ac:dyDescent="0.35">
      <c r="A15" s="138"/>
      <c r="B15" s="139"/>
      <c r="C15" s="139"/>
      <c r="D15" s="140">
        <f t="shared" si="0"/>
        <v>0</v>
      </c>
      <c r="E15" s="138"/>
    </row>
    <row r="16" spans="1:5" ht="13" x14ac:dyDescent="0.35">
      <c r="A16" s="141" t="s">
        <v>44</v>
      </c>
      <c r="B16" s="142">
        <f>SUM(B6:B15)</f>
        <v>0</v>
      </c>
      <c r="C16" s="142">
        <f>SUM(C6:C15)</f>
        <v>0</v>
      </c>
      <c r="D16" s="142">
        <f>SUM(D6:D15)</f>
        <v>0</v>
      </c>
      <c r="E16" s="136"/>
    </row>
    <row r="18" spans="1:5" hidden="1" x14ac:dyDescent="0.35"/>
    <row r="20" spans="1:5" ht="13" x14ac:dyDescent="0.35">
      <c r="E20" s="135" t="s">
        <v>294</v>
      </c>
    </row>
    <row r="22" spans="1:5" ht="13" x14ac:dyDescent="0.35">
      <c r="A22" s="190" t="s">
        <v>73</v>
      </c>
      <c r="B22" s="190"/>
      <c r="C22" s="190"/>
      <c r="D22" s="190"/>
    </row>
    <row r="24" spans="1:5" ht="13" x14ac:dyDescent="0.35">
      <c r="A24" s="136" t="s">
        <v>46</v>
      </c>
      <c r="B24" s="136" t="s">
        <v>81</v>
      </c>
      <c r="C24" s="136" t="s">
        <v>47</v>
      </c>
    </row>
    <row r="25" spans="1:5" ht="13" x14ac:dyDescent="0.35">
      <c r="A25" s="136" t="s">
        <v>48</v>
      </c>
      <c r="B25" s="143">
        <f>SUM(B26:B28)</f>
        <v>0</v>
      </c>
      <c r="C25" s="144" t="e">
        <f>B25/B30</f>
        <v>#DIV/0!</v>
      </c>
    </row>
    <row r="26" spans="1:5" x14ac:dyDescent="0.35">
      <c r="A26" s="145" t="s">
        <v>49</v>
      </c>
      <c r="B26" s="146">
        <v>0</v>
      </c>
      <c r="C26" s="144" t="e">
        <f>B26/B30</f>
        <v>#DIV/0!</v>
      </c>
    </row>
    <row r="27" spans="1:5" x14ac:dyDescent="0.35">
      <c r="A27" s="145" t="s">
        <v>50</v>
      </c>
      <c r="B27" s="146">
        <v>0</v>
      </c>
      <c r="C27" s="144" t="e">
        <f>B27/B30</f>
        <v>#DIV/0!</v>
      </c>
      <c r="D27" s="127" t="s">
        <v>45</v>
      </c>
    </row>
    <row r="28" spans="1:5" x14ac:dyDescent="0.35">
      <c r="A28" s="145" t="s">
        <v>291</v>
      </c>
      <c r="B28" s="146">
        <v>0</v>
      </c>
      <c r="C28" s="144" t="e">
        <f>B28/B30</f>
        <v>#DIV/0!</v>
      </c>
    </row>
    <row r="29" spans="1:5" ht="13" x14ac:dyDescent="0.35">
      <c r="A29" s="147" t="s">
        <v>292</v>
      </c>
      <c r="B29" s="146">
        <v>0</v>
      </c>
      <c r="C29" s="144" t="e">
        <f>B29/B30</f>
        <v>#DIV/0!</v>
      </c>
    </row>
    <row r="30" spans="1:5" ht="13" x14ac:dyDescent="0.35">
      <c r="A30" s="141" t="s">
        <v>44</v>
      </c>
      <c r="B30" s="148">
        <f>B25+B29</f>
        <v>0</v>
      </c>
      <c r="C30" s="144" t="e">
        <f>C25+C29</f>
        <v>#DIV/0!</v>
      </c>
    </row>
    <row r="31" spans="1:5" ht="9.5" customHeight="1" x14ac:dyDescent="0.35"/>
    <row r="32" spans="1:5" ht="16" hidden="1" customHeight="1" x14ac:dyDescent="0.35"/>
    <row r="33" spans="1:5" hidden="1" x14ac:dyDescent="0.35"/>
    <row r="35" spans="1:5" ht="13" x14ac:dyDescent="0.35">
      <c r="A35" s="190" t="s">
        <v>51</v>
      </c>
      <c r="B35" s="190"/>
      <c r="C35" s="190"/>
      <c r="D35" s="190"/>
      <c r="E35" s="135" t="s">
        <v>64</v>
      </c>
    </row>
    <row r="37" spans="1:5" ht="26" x14ac:dyDescent="0.35">
      <c r="A37" s="136" t="s">
        <v>52</v>
      </c>
      <c r="B37" s="136" t="s">
        <v>53</v>
      </c>
      <c r="C37" s="149" t="s">
        <v>82</v>
      </c>
      <c r="D37" s="136" t="s">
        <v>81</v>
      </c>
      <c r="E37" s="136" t="s">
        <v>54</v>
      </c>
    </row>
    <row r="38" spans="1:5" x14ac:dyDescent="0.35">
      <c r="A38" s="138" t="s">
        <v>55</v>
      </c>
      <c r="B38" s="139"/>
      <c r="C38" s="139"/>
      <c r="D38" s="140">
        <f>B38*C38</f>
        <v>0</v>
      </c>
      <c r="E38" s="138"/>
    </row>
    <row r="39" spans="1:5" x14ac:dyDescent="0.35">
      <c r="A39" s="138" t="s">
        <v>56</v>
      </c>
      <c r="B39" s="139"/>
      <c r="C39" s="139"/>
      <c r="D39" s="140">
        <f>B39*C39</f>
        <v>0</v>
      </c>
      <c r="E39" s="138"/>
    </row>
    <row r="40" spans="1:5" x14ac:dyDescent="0.35">
      <c r="A40" s="138" t="s">
        <v>57</v>
      </c>
      <c r="B40" s="139"/>
      <c r="C40" s="139"/>
      <c r="D40" s="140">
        <f>B40*C40</f>
        <v>0</v>
      </c>
      <c r="E40" s="138"/>
    </row>
    <row r="41" spans="1:5" x14ac:dyDescent="0.35">
      <c r="A41" s="138" t="s">
        <v>58</v>
      </c>
      <c r="B41" s="139"/>
      <c r="C41" s="139"/>
      <c r="D41" s="140">
        <f>B41*C41</f>
        <v>0</v>
      </c>
      <c r="E41" s="138"/>
    </row>
    <row r="42" spans="1:5" x14ac:dyDescent="0.35">
      <c r="A42" s="138" t="s">
        <v>59</v>
      </c>
      <c r="B42" s="139"/>
      <c r="C42" s="139"/>
      <c r="D42" s="140">
        <f>B42*C42</f>
        <v>0</v>
      </c>
      <c r="E42" s="138"/>
    </row>
    <row r="43" spans="1:5" ht="13" x14ac:dyDescent="0.35">
      <c r="A43" s="191" t="s">
        <v>60</v>
      </c>
      <c r="B43" s="191"/>
      <c r="C43" s="191"/>
      <c r="D43" s="142">
        <f>SUM(D38:D42)</f>
        <v>0</v>
      </c>
      <c r="E43" s="150"/>
    </row>
    <row r="45" spans="1:5" ht="13" x14ac:dyDescent="0.35">
      <c r="A45" s="190" t="s">
        <v>61</v>
      </c>
      <c r="B45" s="190"/>
      <c r="C45" s="190"/>
      <c r="D45" s="190"/>
      <c r="E45" s="135" t="s">
        <v>294</v>
      </c>
    </row>
    <row r="46" spans="1:5" ht="13" x14ac:dyDescent="0.35">
      <c r="A46" s="141" t="s">
        <v>62</v>
      </c>
      <c r="B46" s="189" t="s">
        <v>63</v>
      </c>
      <c r="C46" s="189"/>
      <c r="D46" s="189"/>
      <c r="E46" s="189"/>
    </row>
    <row r="47" spans="1:5" x14ac:dyDescent="0.35">
      <c r="A47" s="150">
        <v>1</v>
      </c>
      <c r="B47" s="192"/>
      <c r="C47" s="192"/>
      <c r="D47" s="192"/>
      <c r="E47" s="192"/>
    </row>
    <row r="48" spans="1:5" x14ac:dyDescent="0.35">
      <c r="A48" s="150">
        <v>2</v>
      </c>
      <c r="B48" s="192"/>
      <c r="C48" s="192"/>
      <c r="D48" s="192"/>
      <c r="E48" s="192"/>
    </row>
    <row r="49" spans="1:5" x14ac:dyDescent="0.35">
      <c r="A49" s="150">
        <v>3</v>
      </c>
      <c r="B49" s="192"/>
      <c r="C49" s="192"/>
      <c r="D49" s="192"/>
      <c r="E49" s="192"/>
    </row>
    <row r="50" spans="1:5" x14ac:dyDescent="0.35">
      <c r="A50" s="150">
        <v>4</v>
      </c>
      <c r="B50" s="192"/>
      <c r="C50" s="192"/>
      <c r="D50" s="192"/>
      <c r="E50" s="192"/>
    </row>
    <row r="51" spans="1:5" x14ac:dyDescent="0.35">
      <c r="A51" s="150">
        <v>5</v>
      </c>
      <c r="B51" s="192"/>
      <c r="C51" s="192"/>
      <c r="D51" s="192"/>
      <c r="E51" s="192"/>
    </row>
  </sheetData>
  <sheetProtection password="CC21" sheet="1" insertColumns="0" deleteColumns="0"/>
  <protectedRanges>
    <protectedRange sqref="A6:C15 E6:E15 B25:B29 A38:C42 E38:E42 B47:E51" name="Range1"/>
  </protectedRanges>
  <mergeCells count="11">
    <mergeCell ref="B51:E51"/>
    <mergeCell ref="B50:E50"/>
    <mergeCell ref="B49:E49"/>
    <mergeCell ref="B48:E48"/>
    <mergeCell ref="B47:E47"/>
    <mergeCell ref="B46:E46"/>
    <mergeCell ref="A22:D22"/>
    <mergeCell ref="A3:D3"/>
    <mergeCell ref="A35:D35"/>
    <mergeCell ref="A43:C43"/>
    <mergeCell ref="A45:D45"/>
  </mergeCells>
  <dataValidations count="1">
    <dataValidation allowBlank="1" showErrorMessage="1" promptTitle="Įrašykite įmonės pavadinimą" prompt="Įrašykite įmonės pavadinimą" sqref="A2" xr:uid="{00000000-0002-0000-0000-000000000000}"/>
  </dataValidations>
  <pageMargins left="0.70866141732283472" right="0.70866141732283472" top="0.74803149606299213" bottom="0.74803149606299213" header="0.31496062992125984" footer="0.31496062992125984"/>
  <pageSetup paperSize="9" scale="71"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35"/>
  <sheetViews>
    <sheetView zoomScale="130" zoomScaleNormal="130" zoomScaleSheetLayoutView="115" workbookViewId="0">
      <selection activeCell="A2" sqref="A2:G2"/>
    </sheetView>
  </sheetViews>
  <sheetFormatPr defaultColWidth="8.81640625" defaultRowHeight="12.5" x14ac:dyDescent="0.35"/>
  <cols>
    <col min="1" max="1" width="4.81640625" style="127" customWidth="1"/>
    <col min="2" max="2" width="22.36328125" style="127" customWidth="1"/>
    <col min="3" max="3" width="15.54296875" style="127" customWidth="1"/>
    <col min="4" max="4" width="16.6328125" style="127" customWidth="1"/>
    <col min="5" max="5" width="26.1796875" style="127" customWidth="1"/>
    <col min="6" max="6" width="15.1796875" style="127" customWidth="1"/>
    <col min="7" max="7" width="15.90625" style="127" customWidth="1"/>
    <col min="8" max="16384" width="8.81640625" style="127"/>
  </cols>
  <sheetData>
    <row r="1" spans="1:7" ht="13" x14ac:dyDescent="0.35">
      <c r="A1" s="126" t="s">
        <v>301</v>
      </c>
      <c r="B1" s="152"/>
      <c r="C1" s="151"/>
      <c r="E1" s="151">
        <f>'Informacija apie projektą'!C2</f>
        <v>0</v>
      </c>
    </row>
    <row r="2" spans="1:7" ht="129.5" customHeight="1" x14ac:dyDescent="0.35">
      <c r="A2" s="266"/>
      <c r="B2" s="266"/>
      <c r="C2" s="266"/>
      <c r="D2" s="266"/>
      <c r="E2" s="266"/>
      <c r="F2" s="266"/>
      <c r="G2" s="266"/>
    </row>
    <row r="3" spans="1:7" ht="14" customHeight="1" x14ac:dyDescent="0.35">
      <c r="A3" s="153"/>
      <c r="B3" s="153"/>
      <c r="C3" s="153"/>
      <c r="D3" s="153"/>
      <c r="E3" s="153"/>
      <c r="F3" s="153"/>
      <c r="G3" s="153"/>
    </row>
    <row r="4" spans="1:7" ht="16" customHeight="1" x14ac:dyDescent="0.35">
      <c r="A4" s="126" t="s">
        <v>302</v>
      </c>
      <c r="D4" s="161">
        <f>Finansai!H2</f>
        <v>45107</v>
      </c>
    </row>
    <row r="5" spans="1:7" ht="70" customHeight="1" x14ac:dyDescent="0.35">
      <c r="A5" s="114" t="s">
        <v>6</v>
      </c>
      <c r="B5" s="14" t="s">
        <v>299</v>
      </c>
      <c r="C5" s="115" t="s">
        <v>288</v>
      </c>
      <c r="D5" s="115" t="s">
        <v>297</v>
      </c>
      <c r="E5" s="14" t="s">
        <v>287</v>
      </c>
      <c r="F5" s="115" t="s">
        <v>289</v>
      </c>
      <c r="G5" s="115" t="s">
        <v>297</v>
      </c>
    </row>
    <row r="6" spans="1:7" x14ac:dyDescent="0.35">
      <c r="A6" s="116">
        <v>1</v>
      </c>
      <c r="B6" s="157"/>
      <c r="C6" s="158"/>
      <c r="D6" s="158"/>
      <c r="E6" s="157"/>
      <c r="F6" s="157"/>
      <c r="G6" s="158"/>
    </row>
    <row r="7" spans="1:7" x14ac:dyDescent="0.35">
      <c r="A7" s="116">
        <v>2</v>
      </c>
      <c r="B7" s="157"/>
      <c r="C7" s="158"/>
      <c r="D7" s="158"/>
      <c r="E7" s="157"/>
      <c r="F7" s="157"/>
      <c r="G7" s="158"/>
    </row>
    <row r="8" spans="1:7" x14ac:dyDescent="0.35">
      <c r="A8" s="116">
        <v>3</v>
      </c>
      <c r="B8" s="157"/>
      <c r="C8" s="158"/>
      <c r="D8" s="158"/>
      <c r="E8" s="157"/>
      <c r="F8" s="157"/>
      <c r="G8" s="158"/>
    </row>
    <row r="9" spans="1:7" x14ac:dyDescent="0.35">
      <c r="A9" s="116">
        <v>4</v>
      </c>
      <c r="B9" s="157"/>
      <c r="C9" s="158"/>
      <c r="D9" s="158"/>
      <c r="E9" s="157"/>
      <c r="F9" s="157"/>
      <c r="G9" s="158"/>
    </row>
    <row r="10" spans="1:7" x14ac:dyDescent="0.35">
      <c r="A10" s="116">
        <v>5</v>
      </c>
      <c r="B10" s="157"/>
      <c r="C10" s="158"/>
      <c r="D10" s="158"/>
      <c r="E10" s="157"/>
      <c r="F10" s="157"/>
      <c r="G10" s="158"/>
    </row>
    <row r="11" spans="1:7" ht="14" customHeight="1" x14ac:dyDescent="0.35"/>
    <row r="12" spans="1:7" ht="13" x14ac:dyDescent="0.35">
      <c r="A12" s="126" t="s">
        <v>303</v>
      </c>
    </row>
    <row r="13" spans="1:7" ht="35.5" customHeight="1" x14ac:dyDescent="0.35">
      <c r="A13" s="266"/>
      <c r="B13" s="266"/>
      <c r="C13" s="266"/>
      <c r="D13" s="266"/>
      <c r="E13" s="266"/>
      <c r="F13" s="266"/>
      <c r="G13" s="266"/>
    </row>
    <row r="14" spans="1:7" ht="14" customHeight="1" x14ac:dyDescent="0.35"/>
    <row r="15" spans="1:7" ht="16" customHeight="1" x14ac:dyDescent="0.35">
      <c r="A15" s="126" t="s">
        <v>304</v>
      </c>
    </row>
    <row r="16" spans="1:7" ht="35.5" customHeight="1" x14ac:dyDescent="0.35">
      <c r="A16" s="266"/>
      <c r="B16" s="266"/>
      <c r="C16" s="266"/>
      <c r="D16" s="266"/>
      <c r="E16" s="266"/>
      <c r="F16" s="266"/>
      <c r="G16" s="266"/>
    </row>
    <row r="17" spans="1:7" ht="14" customHeight="1" x14ac:dyDescent="0.35">
      <c r="A17" s="153"/>
      <c r="B17" s="153"/>
      <c r="C17" s="153"/>
      <c r="D17" s="153"/>
      <c r="E17" s="153"/>
      <c r="F17" s="153"/>
      <c r="G17" s="153"/>
    </row>
    <row r="18" spans="1:7" ht="14.5" customHeight="1" x14ac:dyDescent="0.35">
      <c r="A18" s="126" t="s">
        <v>305</v>
      </c>
      <c r="B18" s="153"/>
      <c r="C18" s="153"/>
      <c r="D18" s="153"/>
      <c r="E18" s="153"/>
      <c r="F18" s="153"/>
      <c r="G18" s="153"/>
    </row>
    <row r="19" spans="1:7" ht="28" customHeight="1" x14ac:dyDescent="0.35">
      <c r="A19" s="156"/>
      <c r="B19" s="267" t="s">
        <v>315</v>
      </c>
      <c r="C19" s="268"/>
      <c r="D19" s="268"/>
      <c r="E19" s="268"/>
      <c r="F19" s="268"/>
      <c r="G19" s="269"/>
    </row>
    <row r="20" spans="1:7" ht="26.5" customHeight="1" x14ac:dyDescent="0.35">
      <c r="A20" s="156"/>
      <c r="B20" s="267" t="s">
        <v>300</v>
      </c>
      <c r="C20" s="268"/>
      <c r="D20" s="268"/>
      <c r="E20" s="268"/>
      <c r="F20" s="268"/>
      <c r="G20" s="269"/>
    </row>
    <row r="21" spans="1:7" ht="19" customHeight="1" x14ac:dyDescent="0.35">
      <c r="A21" s="270" t="s">
        <v>312</v>
      </c>
      <c r="B21" s="271"/>
      <c r="C21" s="271"/>
      <c r="D21" s="271"/>
      <c r="E21" s="271"/>
      <c r="F21" s="271"/>
      <c r="G21" s="272"/>
    </row>
    <row r="22" spans="1:7" ht="26.5" customHeight="1" x14ac:dyDescent="0.35">
      <c r="A22" s="270" t="s">
        <v>307</v>
      </c>
      <c r="B22" s="271"/>
      <c r="C22" s="271"/>
      <c r="D22" s="272"/>
      <c r="E22" s="273"/>
      <c r="F22" s="273"/>
      <c r="G22" s="273"/>
    </row>
    <row r="23" spans="1:7" ht="28.5" customHeight="1" x14ac:dyDescent="0.35">
      <c r="A23" s="156"/>
      <c r="B23" s="267" t="s">
        <v>306</v>
      </c>
      <c r="C23" s="268"/>
      <c r="D23" s="268"/>
      <c r="E23" s="268"/>
      <c r="F23" s="268"/>
      <c r="G23" s="269"/>
    </row>
    <row r="24" spans="1:7" ht="14" customHeight="1" x14ac:dyDescent="0.35"/>
    <row r="25" spans="1:7" ht="13" x14ac:dyDescent="0.35">
      <c r="A25" s="154" t="s">
        <v>308</v>
      </c>
      <c r="B25" s="155"/>
      <c r="C25" s="155"/>
      <c r="D25" s="155"/>
      <c r="E25" s="155"/>
      <c r="F25" s="155"/>
      <c r="G25" s="155"/>
    </row>
    <row r="26" spans="1:7" ht="35.5" customHeight="1" x14ac:dyDescent="0.35">
      <c r="A26" s="266"/>
      <c r="B26" s="266"/>
      <c r="C26" s="266"/>
      <c r="D26" s="266"/>
      <c r="E26" s="266"/>
      <c r="F26" s="266"/>
      <c r="G26" s="266"/>
    </row>
    <row r="27" spans="1:7" ht="14" customHeight="1" x14ac:dyDescent="0.35"/>
    <row r="28" spans="1:7" ht="13" x14ac:dyDescent="0.35">
      <c r="A28" s="154" t="s">
        <v>309</v>
      </c>
      <c r="B28" s="155"/>
      <c r="C28" s="155"/>
      <c r="D28" s="155"/>
      <c r="E28" s="155"/>
      <c r="F28" s="155"/>
      <c r="G28" s="155"/>
    </row>
    <row r="29" spans="1:7" ht="35.5" customHeight="1" x14ac:dyDescent="0.35">
      <c r="A29" s="266"/>
      <c r="B29" s="266"/>
      <c r="C29" s="266"/>
      <c r="D29" s="266"/>
      <c r="E29" s="266"/>
      <c r="F29" s="266"/>
      <c r="G29" s="266"/>
    </row>
    <row r="30" spans="1:7" ht="14" customHeight="1" x14ac:dyDescent="0.35"/>
    <row r="31" spans="1:7" ht="29" customHeight="1" x14ac:dyDescent="0.35">
      <c r="A31" s="265" t="s">
        <v>310</v>
      </c>
      <c r="B31" s="265"/>
      <c r="C31" s="265"/>
      <c r="D31" s="265"/>
      <c r="E31" s="265"/>
      <c r="F31" s="265"/>
      <c r="G31" s="265"/>
    </row>
    <row r="32" spans="1:7" ht="35.5" customHeight="1" x14ac:dyDescent="0.35">
      <c r="A32" s="266"/>
      <c r="B32" s="266"/>
      <c r="C32" s="266"/>
      <c r="D32" s="266"/>
      <c r="E32" s="266"/>
      <c r="F32" s="266"/>
      <c r="G32" s="266"/>
    </row>
    <row r="33" spans="1:7" ht="14" customHeight="1" x14ac:dyDescent="0.35"/>
    <row r="34" spans="1:7" ht="29" customHeight="1" x14ac:dyDescent="0.35">
      <c r="A34" s="265" t="s">
        <v>311</v>
      </c>
      <c r="B34" s="265"/>
      <c r="C34" s="265"/>
      <c r="D34" s="265"/>
      <c r="E34" s="265"/>
      <c r="F34" s="265"/>
      <c r="G34" s="265"/>
    </row>
    <row r="35" spans="1:7" ht="35.5" customHeight="1" x14ac:dyDescent="0.35">
      <c r="A35" s="266"/>
      <c r="B35" s="266"/>
      <c r="C35" s="266"/>
      <c r="D35" s="266"/>
      <c r="E35" s="266"/>
      <c r="F35" s="266"/>
      <c r="G35" s="266"/>
    </row>
  </sheetData>
  <sheetProtection algorithmName="SHA-512" hashValue="UHkil8wm+4+atlIHi+EW4g6ELPl6OzYYTk58rUx0KVO+XeewXavdBEclAMfgwEAN33txws/TIQT5vK3tvTRhpA==" saltValue="fc/R/FZ9514SL4Mf/ayndw==" spinCount="100000" sheet="1"/>
  <protectedRanges>
    <protectedRange sqref="B6:G10" name="Range1"/>
    <protectedRange sqref="A2:G3 B6:G10 A13:G13 A29:G29 A26:G26 A32:G32 A16:G23 A35:G35" name="Range2"/>
  </protectedRanges>
  <mergeCells count="15">
    <mergeCell ref="A34:G34"/>
    <mergeCell ref="A35:G35"/>
    <mergeCell ref="A32:G32"/>
    <mergeCell ref="A31:G31"/>
    <mergeCell ref="A2:G2"/>
    <mergeCell ref="A13:G13"/>
    <mergeCell ref="A16:G16"/>
    <mergeCell ref="A26:G26"/>
    <mergeCell ref="B19:G19"/>
    <mergeCell ref="B20:G20"/>
    <mergeCell ref="B23:G23"/>
    <mergeCell ref="A21:G21"/>
    <mergeCell ref="A22:D22"/>
    <mergeCell ref="E22:G22"/>
    <mergeCell ref="A29:G29"/>
  </mergeCells>
  <pageMargins left="0.7" right="0.7" top="0.75" bottom="0.75" header="0.3" footer="0.3"/>
  <pageSetup scale="7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5365" r:id="rId4" name="Check Box 5">
              <controlPr defaultSize="0" autoFill="0" autoLine="0" autoPict="0">
                <anchor moveWithCells="1">
                  <from>
                    <xdr:col>0</xdr:col>
                    <xdr:colOff>38100</xdr:colOff>
                    <xdr:row>17</xdr:row>
                    <xdr:rowOff>146050</xdr:rowOff>
                  </from>
                  <to>
                    <xdr:col>7</xdr:col>
                    <xdr:colOff>0</xdr:colOff>
                    <xdr:row>19</xdr:row>
                    <xdr:rowOff>38100</xdr:rowOff>
                  </to>
                </anchor>
              </controlPr>
            </control>
          </mc:Choice>
        </mc:AlternateContent>
        <mc:AlternateContent xmlns:mc="http://schemas.openxmlformats.org/markup-compatibility/2006">
          <mc:Choice Requires="x14">
            <control shapeId="15366" r:id="rId5" name="Check Box 6">
              <controlPr defaultSize="0" autoFill="0" autoLine="0" autoPict="0">
                <anchor moveWithCells="1">
                  <from>
                    <xdr:col>0</xdr:col>
                    <xdr:colOff>31750</xdr:colOff>
                    <xdr:row>18</xdr:row>
                    <xdr:rowOff>215900</xdr:rowOff>
                  </from>
                  <to>
                    <xdr:col>6</xdr:col>
                    <xdr:colOff>622300</xdr:colOff>
                    <xdr:row>20</xdr:row>
                    <xdr:rowOff>25400</xdr:rowOff>
                  </to>
                </anchor>
              </controlPr>
            </control>
          </mc:Choice>
        </mc:AlternateContent>
        <mc:AlternateContent xmlns:mc="http://schemas.openxmlformats.org/markup-compatibility/2006">
          <mc:Choice Requires="x14">
            <control shapeId="15367" r:id="rId6" name="Check Box 7">
              <controlPr defaultSize="0" autoFill="0" autoLine="0" autoPict="0">
                <anchor moveWithCells="1">
                  <from>
                    <xdr:col>0</xdr:col>
                    <xdr:colOff>31750</xdr:colOff>
                    <xdr:row>22</xdr:row>
                    <xdr:rowOff>0</xdr:rowOff>
                  </from>
                  <to>
                    <xdr:col>6</xdr:col>
                    <xdr:colOff>698500</xdr:colOff>
                    <xdr:row>23</xdr:row>
                    <xdr:rowOff>6350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164"/>
  <sheetViews>
    <sheetView zoomScale="130" zoomScaleNormal="130" zoomScaleSheetLayoutView="100" workbookViewId="0">
      <pane ySplit="7" topLeftCell="A24" activePane="bottomLeft" state="frozen"/>
      <selection activeCell="E12" sqref="E12"/>
      <selection pane="bottomLeft" activeCell="D3" sqref="D3"/>
    </sheetView>
  </sheetViews>
  <sheetFormatPr defaultColWidth="9.1796875" defaultRowHeight="12.5" x14ac:dyDescent="0.25"/>
  <cols>
    <col min="1" max="1" width="12.81640625" style="36" customWidth="1"/>
    <col min="2" max="2" width="18.54296875" style="2" bestFit="1" customWidth="1"/>
    <col min="3" max="3" width="18.453125" style="2" customWidth="1"/>
    <col min="4" max="4" width="19.453125" style="2" bestFit="1" customWidth="1"/>
    <col min="5" max="16384" width="9.1796875" style="2"/>
  </cols>
  <sheetData>
    <row r="1" spans="1:4" ht="15.5" hidden="1" x14ac:dyDescent="0.35">
      <c r="A1" s="87" t="s">
        <v>86</v>
      </c>
    </row>
    <row r="2" spans="1:4" ht="13.5" hidden="1" customHeight="1" x14ac:dyDescent="0.25">
      <c r="A2" s="1"/>
    </row>
    <row r="3" spans="1:4" ht="13" x14ac:dyDescent="0.3">
      <c r="C3" s="37" t="s">
        <v>29</v>
      </c>
      <c r="D3" s="123">
        <f>'Informacija apie projektą'!A2</f>
        <v>0</v>
      </c>
    </row>
    <row r="4" spans="1:4" ht="3.5" customHeight="1" thickBot="1" x14ac:dyDescent="0.35">
      <c r="A4" s="35"/>
      <c r="B4" s="19"/>
      <c r="C4" s="37"/>
      <c r="D4" s="92"/>
    </row>
    <row r="5" spans="1:4" ht="13.5" thickBot="1" x14ac:dyDescent="0.35">
      <c r="A5" s="3" t="s">
        <v>15</v>
      </c>
      <c r="C5" s="38" t="s">
        <v>0</v>
      </c>
      <c r="D5" s="39"/>
    </row>
    <row r="6" spans="1:4" ht="13.5" thickBot="1" x14ac:dyDescent="0.35">
      <c r="A6" s="6" t="s">
        <v>14</v>
      </c>
      <c r="C6" s="38" t="s">
        <v>83</v>
      </c>
      <c r="D6" s="91">
        <f>'Informacija apie projektą'!B29</f>
        <v>0</v>
      </c>
    </row>
    <row r="7" spans="1:4" x14ac:dyDescent="0.25">
      <c r="A7" s="40"/>
      <c r="B7" s="41" t="s">
        <v>1</v>
      </c>
      <c r="C7" s="41" t="s">
        <v>2</v>
      </c>
      <c r="D7" s="90" t="s">
        <v>3</v>
      </c>
    </row>
    <row r="8" spans="1:4" hidden="1" x14ac:dyDescent="0.25">
      <c r="A8" s="42">
        <v>44211</v>
      </c>
      <c r="B8" s="43"/>
      <c r="C8" s="43"/>
      <c r="D8" s="44">
        <f t="shared" ref="D8:D25" si="0">C8*$D$5/12</f>
        <v>0</v>
      </c>
    </row>
    <row r="9" spans="1:4" hidden="1" x14ac:dyDescent="0.25">
      <c r="A9" s="42">
        <v>44242</v>
      </c>
      <c r="B9" s="43"/>
      <c r="C9" s="43">
        <f t="shared" ref="C9:C16" si="1">C8-B9</f>
        <v>0</v>
      </c>
      <c r="D9" s="44">
        <f t="shared" si="0"/>
        <v>0</v>
      </c>
    </row>
    <row r="10" spans="1:4" hidden="1" x14ac:dyDescent="0.25">
      <c r="A10" s="42">
        <v>44270</v>
      </c>
      <c r="B10" s="43"/>
      <c r="C10" s="43">
        <f t="shared" si="1"/>
        <v>0</v>
      </c>
      <c r="D10" s="44">
        <f t="shared" si="0"/>
        <v>0</v>
      </c>
    </row>
    <row r="11" spans="1:4" hidden="1" x14ac:dyDescent="0.25">
      <c r="A11" s="42">
        <v>44301</v>
      </c>
      <c r="B11" s="43"/>
      <c r="C11" s="43">
        <f t="shared" si="1"/>
        <v>0</v>
      </c>
      <c r="D11" s="44">
        <f t="shared" si="0"/>
        <v>0</v>
      </c>
    </row>
    <row r="12" spans="1:4" hidden="1" x14ac:dyDescent="0.25">
      <c r="A12" s="42">
        <v>44331</v>
      </c>
      <c r="B12" s="43"/>
      <c r="C12" s="43">
        <f t="shared" si="1"/>
        <v>0</v>
      </c>
      <c r="D12" s="44">
        <f t="shared" si="0"/>
        <v>0</v>
      </c>
    </row>
    <row r="13" spans="1:4" hidden="1" x14ac:dyDescent="0.25">
      <c r="A13" s="42">
        <v>44362</v>
      </c>
      <c r="B13" s="43"/>
      <c r="C13" s="43">
        <f t="shared" si="1"/>
        <v>0</v>
      </c>
      <c r="D13" s="44">
        <f t="shared" si="0"/>
        <v>0</v>
      </c>
    </row>
    <row r="14" spans="1:4" hidden="1" x14ac:dyDescent="0.25">
      <c r="A14" s="42">
        <v>44392</v>
      </c>
      <c r="B14" s="43"/>
      <c r="C14" s="43">
        <f t="shared" si="1"/>
        <v>0</v>
      </c>
      <c r="D14" s="44">
        <f t="shared" si="0"/>
        <v>0</v>
      </c>
    </row>
    <row r="15" spans="1:4" hidden="1" x14ac:dyDescent="0.25">
      <c r="A15" s="42">
        <v>44423</v>
      </c>
      <c r="B15" s="43"/>
      <c r="C15" s="43">
        <f t="shared" si="1"/>
        <v>0</v>
      </c>
      <c r="D15" s="44">
        <f t="shared" si="0"/>
        <v>0</v>
      </c>
    </row>
    <row r="16" spans="1:4" hidden="1" x14ac:dyDescent="0.25">
      <c r="A16" s="42">
        <v>44454</v>
      </c>
      <c r="B16" s="43"/>
      <c r="C16" s="43">
        <f t="shared" si="1"/>
        <v>0</v>
      </c>
      <c r="D16" s="44">
        <f t="shared" si="0"/>
        <v>0</v>
      </c>
    </row>
    <row r="17" spans="1:4" hidden="1" x14ac:dyDescent="0.25">
      <c r="A17" s="42">
        <v>44484</v>
      </c>
      <c r="B17" s="43"/>
      <c r="C17" s="43">
        <f t="shared" ref="C17:C80" si="2">C16-B17</f>
        <v>0</v>
      </c>
      <c r="D17" s="44">
        <f t="shared" si="0"/>
        <v>0</v>
      </c>
    </row>
    <row r="18" spans="1:4" hidden="1" x14ac:dyDescent="0.25">
      <c r="A18" s="42">
        <v>44515</v>
      </c>
      <c r="B18" s="43"/>
      <c r="C18" s="43">
        <f t="shared" si="2"/>
        <v>0</v>
      </c>
      <c r="D18" s="44">
        <f t="shared" si="0"/>
        <v>0</v>
      </c>
    </row>
    <row r="19" spans="1:4" hidden="1" x14ac:dyDescent="0.25">
      <c r="A19" s="42">
        <v>44545</v>
      </c>
      <c r="B19" s="45"/>
      <c r="C19" s="45">
        <f t="shared" si="2"/>
        <v>0</v>
      </c>
      <c r="D19" s="46">
        <f t="shared" si="0"/>
        <v>0</v>
      </c>
    </row>
    <row r="20" spans="1:4" hidden="1" x14ac:dyDescent="0.25">
      <c r="A20" s="47">
        <v>44576</v>
      </c>
      <c r="B20" s="43"/>
      <c r="C20" s="88">
        <f t="shared" si="2"/>
        <v>0</v>
      </c>
      <c r="D20" s="44">
        <f t="shared" si="0"/>
        <v>0</v>
      </c>
    </row>
    <row r="21" spans="1:4" hidden="1" x14ac:dyDescent="0.25">
      <c r="A21" s="48">
        <v>44607</v>
      </c>
      <c r="B21" s="43"/>
      <c r="C21" s="88">
        <f t="shared" si="2"/>
        <v>0</v>
      </c>
      <c r="D21" s="44">
        <f t="shared" si="0"/>
        <v>0</v>
      </c>
    </row>
    <row r="22" spans="1:4" hidden="1" x14ac:dyDescent="0.25">
      <c r="A22" s="48">
        <v>44635</v>
      </c>
      <c r="B22" s="43"/>
      <c r="C22" s="88">
        <f t="shared" si="2"/>
        <v>0</v>
      </c>
      <c r="D22" s="44">
        <f t="shared" si="0"/>
        <v>0</v>
      </c>
    </row>
    <row r="23" spans="1:4" hidden="1" x14ac:dyDescent="0.25">
      <c r="A23" s="48">
        <v>44666</v>
      </c>
      <c r="B23" s="43"/>
      <c r="C23" s="88">
        <f t="shared" si="2"/>
        <v>0</v>
      </c>
      <c r="D23" s="44">
        <f t="shared" si="0"/>
        <v>0</v>
      </c>
    </row>
    <row r="24" spans="1:4" x14ac:dyDescent="0.25">
      <c r="A24" s="48">
        <v>44696</v>
      </c>
      <c r="B24" s="43"/>
      <c r="C24" s="88">
        <f>C23-B24</f>
        <v>0</v>
      </c>
      <c r="D24" s="44">
        <f t="shared" si="0"/>
        <v>0</v>
      </c>
    </row>
    <row r="25" spans="1:4" x14ac:dyDescent="0.25">
      <c r="A25" s="48">
        <v>44727</v>
      </c>
      <c r="B25" s="43"/>
      <c r="C25" s="88">
        <f t="shared" si="2"/>
        <v>0</v>
      </c>
      <c r="D25" s="44">
        <f t="shared" si="0"/>
        <v>0</v>
      </c>
    </row>
    <row r="26" spans="1:4" x14ac:dyDescent="0.25">
      <c r="A26" s="48">
        <v>44757</v>
      </c>
      <c r="B26" s="43"/>
      <c r="C26" s="88">
        <f t="shared" si="2"/>
        <v>0</v>
      </c>
      <c r="D26" s="44">
        <f t="shared" ref="D26:D89" si="3">C26*$D$5/12</f>
        <v>0</v>
      </c>
    </row>
    <row r="27" spans="1:4" x14ac:dyDescent="0.25">
      <c r="A27" s="48">
        <v>44788</v>
      </c>
      <c r="B27" s="43"/>
      <c r="C27" s="88">
        <f t="shared" si="2"/>
        <v>0</v>
      </c>
      <c r="D27" s="44">
        <f t="shared" si="3"/>
        <v>0</v>
      </c>
    </row>
    <row r="28" spans="1:4" x14ac:dyDescent="0.25">
      <c r="A28" s="48">
        <v>44819</v>
      </c>
      <c r="B28" s="43"/>
      <c r="C28" s="88">
        <f t="shared" si="2"/>
        <v>0</v>
      </c>
      <c r="D28" s="44">
        <f t="shared" si="3"/>
        <v>0</v>
      </c>
    </row>
    <row r="29" spans="1:4" x14ac:dyDescent="0.25">
      <c r="A29" s="48">
        <v>44849</v>
      </c>
      <c r="B29" s="43"/>
      <c r="C29" s="88">
        <f t="shared" si="2"/>
        <v>0</v>
      </c>
      <c r="D29" s="44">
        <f t="shared" si="3"/>
        <v>0</v>
      </c>
    </row>
    <row r="30" spans="1:4" x14ac:dyDescent="0.25">
      <c r="A30" s="48">
        <v>44880</v>
      </c>
      <c r="B30" s="43"/>
      <c r="C30" s="88">
        <f t="shared" si="2"/>
        <v>0</v>
      </c>
      <c r="D30" s="44">
        <f t="shared" si="3"/>
        <v>0</v>
      </c>
    </row>
    <row r="31" spans="1:4" x14ac:dyDescent="0.25">
      <c r="A31" s="49">
        <v>44910</v>
      </c>
      <c r="B31" s="45"/>
      <c r="C31" s="89">
        <f t="shared" si="2"/>
        <v>0</v>
      </c>
      <c r="D31" s="46">
        <f t="shared" si="3"/>
        <v>0</v>
      </c>
    </row>
    <row r="32" spans="1:4" x14ac:dyDescent="0.25">
      <c r="A32" s="50">
        <v>44941</v>
      </c>
      <c r="B32" s="43"/>
      <c r="C32" s="88">
        <f t="shared" si="2"/>
        <v>0</v>
      </c>
      <c r="D32" s="44">
        <f t="shared" si="3"/>
        <v>0</v>
      </c>
    </row>
    <row r="33" spans="1:4" x14ac:dyDescent="0.25">
      <c r="A33" s="50">
        <v>44972</v>
      </c>
      <c r="B33" s="43"/>
      <c r="C33" s="88">
        <f t="shared" si="2"/>
        <v>0</v>
      </c>
      <c r="D33" s="44">
        <f t="shared" si="3"/>
        <v>0</v>
      </c>
    </row>
    <row r="34" spans="1:4" x14ac:dyDescent="0.25">
      <c r="A34" s="50">
        <v>45000</v>
      </c>
      <c r="B34" s="43"/>
      <c r="C34" s="88">
        <f t="shared" si="2"/>
        <v>0</v>
      </c>
      <c r="D34" s="44">
        <f t="shared" si="3"/>
        <v>0</v>
      </c>
    </row>
    <row r="35" spans="1:4" x14ac:dyDescent="0.25">
      <c r="A35" s="50">
        <v>45031</v>
      </c>
      <c r="B35" s="43"/>
      <c r="C35" s="88">
        <f t="shared" si="2"/>
        <v>0</v>
      </c>
      <c r="D35" s="44">
        <f t="shared" si="3"/>
        <v>0</v>
      </c>
    </row>
    <row r="36" spans="1:4" x14ac:dyDescent="0.25">
      <c r="A36" s="50">
        <v>45061</v>
      </c>
      <c r="B36" s="43"/>
      <c r="C36" s="88">
        <f t="shared" si="2"/>
        <v>0</v>
      </c>
      <c r="D36" s="44">
        <f t="shared" si="3"/>
        <v>0</v>
      </c>
    </row>
    <row r="37" spans="1:4" x14ac:dyDescent="0.25">
      <c r="A37" s="50">
        <v>45092</v>
      </c>
      <c r="B37" s="43"/>
      <c r="C37" s="88">
        <f t="shared" si="2"/>
        <v>0</v>
      </c>
      <c r="D37" s="44">
        <f t="shared" si="3"/>
        <v>0</v>
      </c>
    </row>
    <row r="38" spans="1:4" x14ac:dyDescent="0.25">
      <c r="A38" s="50">
        <v>45122</v>
      </c>
      <c r="B38" s="43"/>
      <c r="C38" s="88">
        <f t="shared" si="2"/>
        <v>0</v>
      </c>
      <c r="D38" s="44">
        <f t="shared" si="3"/>
        <v>0</v>
      </c>
    </row>
    <row r="39" spans="1:4" x14ac:dyDescent="0.25">
      <c r="A39" s="50">
        <v>45153</v>
      </c>
      <c r="B39" s="43"/>
      <c r="C39" s="88">
        <f t="shared" si="2"/>
        <v>0</v>
      </c>
      <c r="D39" s="44">
        <f t="shared" si="3"/>
        <v>0</v>
      </c>
    </row>
    <row r="40" spans="1:4" x14ac:dyDescent="0.25">
      <c r="A40" s="50">
        <v>45184</v>
      </c>
      <c r="B40" s="43"/>
      <c r="C40" s="88">
        <f t="shared" si="2"/>
        <v>0</v>
      </c>
      <c r="D40" s="44">
        <f t="shared" si="3"/>
        <v>0</v>
      </c>
    </row>
    <row r="41" spans="1:4" x14ac:dyDescent="0.25">
      <c r="A41" s="50">
        <v>45214</v>
      </c>
      <c r="B41" s="43"/>
      <c r="C41" s="88">
        <f t="shared" si="2"/>
        <v>0</v>
      </c>
      <c r="D41" s="44">
        <f t="shared" si="3"/>
        <v>0</v>
      </c>
    </row>
    <row r="42" spans="1:4" x14ac:dyDescent="0.25">
      <c r="A42" s="50">
        <v>45245</v>
      </c>
      <c r="B42" s="43"/>
      <c r="C42" s="88">
        <f t="shared" si="2"/>
        <v>0</v>
      </c>
      <c r="D42" s="44">
        <f t="shared" si="3"/>
        <v>0</v>
      </c>
    </row>
    <row r="43" spans="1:4" x14ac:dyDescent="0.25">
      <c r="A43" s="50">
        <v>45275</v>
      </c>
      <c r="B43" s="45"/>
      <c r="C43" s="89">
        <f t="shared" si="2"/>
        <v>0</v>
      </c>
      <c r="D43" s="46">
        <f t="shared" si="3"/>
        <v>0</v>
      </c>
    </row>
    <row r="44" spans="1:4" x14ac:dyDescent="0.25">
      <c r="A44" s="51">
        <v>45306</v>
      </c>
      <c r="B44" s="43"/>
      <c r="C44" s="88">
        <f t="shared" si="2"/>
        <v>0</v>
      </c>
      <c r="D44" s="44">
        <f t="shared" si="3"/>
        <v>0</v>
      </c>
    </row>
    <row r="45" spans="1:4" x14ac:dyDescent="0.25">
      <c r="A45" s="52">
        <v>45337</v>
      </c>
      <c r="B45" s="43"/>
      <c r="C45" s="88">
        <f t="shared" si="2"/>
        <v>0</v>
      </c>
      <c r="D45" s="44">
        <f t="shared" si="3"/>
        <v>0</v>
      </c>
    </row>
    <row r="46" spans="1:4" x14ac:dyDescent="0.25">
      <c r="A46" s="52">
        <v>45366</v>
      </c>
      <c r="B46" s="43"/>
      <c r="C46" s="88">
        <f t="shared" si="2"/>
        <v>0</v>
      </c>
      <c r="D46" s="44">
        <f t="shared" si="3"/>
        <v>0</v>
      </c>
    </row>
    <row r="47" spans="1:4" x14ac:dyDescent="0.25">
      <c r="A47" s="52">
        <v>45397</v>
      </c>
      <c r="B47" s="43"/>
      <c r="C47" s="88">
        <f t="shared" si="2"/>
        <v>0</v>
      </c>
      <c r="D47" s="44">
        <f t="shared" si="3"/>
        <v>0</v>
      </c>
    </row>
    <row r="48" spans="1:4" x14ac:dyDescent="0.25">
      <c r="A48" s="52">
        <v>45427</v>
      </c>
      <c r="B48" s="43"/>
      <c r="C48" s="88">
        <f t="shared" si="2"/>
        <v>0</v>
      </c>
      <c r="D48" s="44">
        <f t="shared" si="3"/>
        <v>0</v>
      </c>
    </row>
    <row r="49" spans="1:4" x14ac:dyDescent="0.25">
      <c r="A49" s="52">
        <v>45458</v>
      </c>
      <c r="B49" s="43"/>
      <c r="C49" s="88">
        <f t="shared" si="2"/>
        <v>0</v>
      </c>
      <c r="D49" s="44">
        <f t="shared" si="3"/>
        <v>0</v>
      </c>
    </row>
    <row r="50" spans="1:4" x14ac:dyDescent="0.25">
      <c r="A50" s="52">
        <v>45488</v>
      </c>
      <c r="B50" s="43"/>
      <c r="C50" s="88">
        <f t="shared" si="2"/>
        <v>0</v>
      </c>
      <c r="D50" s="44">
        <f t="shared" si="3"/>
        <v>0</v>
      </c>
    </row>
    <row r="51" spans="1:4" x14ac:dyDescent="0.25">
      <c r="A51" s="52">
        <v>45519</v>
      </c>
      <c r="B51" s="43"/>
      <c r="C51" s="88">
        <f t="shared" si="2"/>
        <v>0</v>
      </c>
      <c r="D51" s="44">
        <f t="shared" si="3"/>
        <v>0</v>
      </c>
    </row>
    <row r="52" spans="1:4" x14ac:dyDescent="0.25">
      <c r="A52" s="52">
        <v>45550</v>
      </c>
      <c r="B52" s="43"/>
      <c r="C52" s="88">
        <f t="shared" si="2"/>
        <v>0</v>
      </c>
      <c r="D52" s="44">
        <f t="shared" si="3"/>
        <v>0</v>
      </c>
    </row>
    <row r="53" spans="1:4" x14ac:dyDescent="0.25">
      <c r="A53" s="52">
        <v>45580</v>
      </c>
      <c r="B53" s="43"/>
      <c r="C53" s="88">
        <f t="shared" si="2"/>
        <v>0</v>
      </c>
      <c r="D53" s="44">
        <f t="shared" si="3"/>
        <v>0</v>
      </c>
    </row>
    <row r="54" spans="1:4" x14ac:dyDescent="0.25">
      <c r="A54" s="52">
        <v>45611</v>
      </c>
      <c r="B54" s="43"/>
      <c r="C54" s="88">
        <f t="shared" si="2"/>
        <v>0</v>
      </c>
      <c r="D54" s="44">
        <f t="shared" si="3"/>
        <v>0</v>
      </c>
    </row>
    <row r="55" spans="1:4" x14ac:dyDescent="0.25">
      <c r="A55" s="52">
        <v>45641</v>
      </c>
      <c r="B55" s="45"/>
      <c r="C55" s="89">
        <f t="shared" si="2"/>
        <v>0</v>
      </c>
      <c r="D55" s="46">
        <f t="shared" si="3"/>
        <v>0</v>
      </c>
    </row>
    <row r="56" spans="1:4" x14ac:dyDescent="0.25">
      <c r="A56" s="53">
        <v>45672</v>
      </c>
      <c r="B56" s="43"/>
      <c r="C56" s="88">
        <f t="shared" si="2"/>
        <v>0</v>
      </c>
      <c r="D56" s="44">
        <f t="shared" si="3"/>
        <v>0</v>
      </c>
    </row>
    <row r="57" spans="1:4" x14ac:dyDescent="0.25">
      <c r="A57" s="54">
        <v>45703</v>
      </c>
      <c r="B57" s="43"/>
      <c r="C57" s="88">
        <f t="shared" si="2"/>
        <v>0</v>
      </c>
      <c r="D57" s="44">
        <f t="shared" si="3"/>
        <v>0</v>
      </c>
    </row>
    <row r="58" spans="1:4" x14ac:dyDescent="0.25">
      <c r="A58" s="54">
        <v>45731</v>
      </c>
      <c r="B58" s="43"/>
      <c r="C58" s="88">
        <f t="shared" si="2"/>
        <v>0</v>
      </c>
      <c r="D58" s="44">
        <f t="shared" si="3"/>
        <v>0</v>
      </c>
    </row>
    <row r="59" spans="1:4" x14ac:dyDescent="0.25">
      <c r="A59" s="54">
        <v>45762</v>
      </c>
      <c r="B59" s="43"/>
      <c r="C59" s="88">
        <f t="shared" si="2"/>
        <v>0</v>
      </c>
      <c r="D59" s="44">
        <f t="shared" si="3"/>
        <v>0</v>
      </c>
    </row>
    <row r="60" spans="1:4" x14ac:dyDescent="0.25">
      <c r="A60" s="54">
        <v>45792</v>
      </c>
      <c r="B60" s="43"/>
      <c r="C60" s="88">
        <f t="shared" si="2"/>
        <v>0</v>
      </c>
      <c r="D60" s="44">
        <f t="shared" si="3"/>
        <v>0</v>
      </c>
    </row>
    <row r="61" spans="1:4" x14ac:dyDescent="0.25">
      <c r="A61" s="54">
        <v>45823</v>
      </c>
      <c r="B61" s="43"/>
      <c r="C61" s="88">
        <f t="shared" si="2"/>
        <v>0</v>
      </c>
      <c r="D61" s="44">
        <f t="shared" si="3"/>
        <v>0</v>
      </c>
    </row>
    <row r="62" spans="1:4" x14ac:dyDescent="0.25">
      <c r="A62" s="54">
        <v>45853</v>
      </c>
      <c r="B62" s="43"/>
      <c r="C62" s="88">
        <f t="shared" si="2"/>
        <v>0</v>
      </c>
      <c r="D62" s="44">
        <f t="shared" si="3"/>
        <v>0</v>
      </c>
    </row>
    <row r="63" spans="1:4" x14ac:dyDescent="0.25">
      <c r="A63" s="54">
        <v>45884</v>
      </c>
      <c r="B63" s="43"/>
      <c r="C63" s="88">
        <f t="shared" si="2"/>
        <v>0</v>
      </c>
      <c r="D63" s="44">
        <f t="shared" si="3"/>
        <v>0</v>
      </c>
    </row>
    <row r="64" spans="1:4" x14ac:dyDescent="0.25">
      <c r="A64" s="54">
        <v>45915</v>
      </c>
      <c r="B64" s="43"/>
      <c r="C64" s="88">
        <f t="shared" si="2"/>
        <v>0</v>
      </c>
      <c r="D64" s="44">
        <f t="shared" si="3"/>
        <v>0</v>
      </c>
    </row>
    <row r="65" spans="1:4" x14ac:dyDescent="0.25">
      <c r="A65" s="54">
        <v>45945</v>
      </c>
      <c r="B65" s="43"/>
      <c r="C65" s="88">
        <f t="shared" si="2"/>
        <v>0</v>
      </c>
      <c r="D65" s="44">
        <f t="shared" si="3"/>
        <v>0</v>
      </c>
    </row>
    <row r="66" spans="1:4" x14ac:dyDescent="0.25">
      <c r="A66" s="54">
        <v>45976</v>
      </c>
      <c r="B66" s="43"/>
      <c r="C66" s="88">
        <f t="shared" si="2"/>
        <v>0</v>
      </c>
      <c r="D66" s="44">
        <f t="shared" si="3"/>
        <v>0</v>
      </c>
    </row>
    <row r="67" spans="1:4" x14ac:dyDescent="0.25">
      <c r="A67" s="54">
        <v>46006</v>
      </c>
      <c r="B67" s="45"/>
      <c r="C67" s="89">
        <f t="shared" si="2"/>
        <v>0</v>
      </c>
      <c r="D67" s="46">
        <f t="shared" si="3"/>
        <v>0</v>
      </c>
    </row>
    <row r="68" spans="1:4" x14ac:dyDescent="0.25">
      <c r="A68" s="55">
        <v>46037</v>
      </c>
      <c r="B68" s="43"/>
      <c r="C68" s="88">
        <f t="shared" si="2"/>
        <v>0</v>
      </c>
      <c r="D68" s="44">
        <f t="shared" si="3"/>
        <v>0</v>
      </c>
    </row>
    <row r="69" spans="1:4" x14ac:dyDescent="0.25">
      <c r="A69" s="56">
        <v>46068</v>
      </c>
      <c r="B69" s="43"/>
      <c r="C69" s="88">
        <f t="shared" si="2"/>
        <v>0</v>
      </c>
      <c r="D69" s="44">
        <f t="shared" si="3"/>
        <v>0</v>
      </c>
    </row>
    <row r="70" spans="1:4" x14ac:dyDescent="0.25">
      <c r="A70" s="56">
        <v>46096</v>
      </c>
      <c r="B70" s="43"/>
      <c r="C70" s="88">
        <f t="shared" si="2"/>
        <v>0</v>
      </c>
      <c r="D70" s="44">
        <f t="shared" si="3"/>
        <v>0</v>
      </c>
    </row>
    <row r="71" spans="1:4" x14ac:dyDescent="0.25">
      <c r="A71" s="56">
        <v>46127</v>
      </c>
      <c r="B71" s="43"/>
      <c r="C71" s="88">
        <f t="shared" si="2"/>
        <v>0</v>
      </c>
      <c r="D71" s="44">
        <f t="shared" si="3"/>
        <v>0</v>
      </c>
    </row>
    <row r="72" spans="1:4" x14ac:dyDescent="0.25">
      <c r="A72" s="56">
        <v>46157</v>
      </c>
      <c r="B72" s="43"/>
      <c r="C72" s="88">
        <f t="shared" si="2"/>
        <v>0</v>
      </c>
      <c r="D72" s="44">
        <f t="shared" si="3"/>
        <v>0</v>
      </c>
    </row>
    <row r="73" spans="1:4" x14ac:dyDescent="0.25">
      <c r="A73" s="56">
        <v>46188</v>
      </c>
      <c r="B73" s="43"/>
      <c r="C73" s="88">
        <f t="shared" si="2"/>
        <v>0</v>
      </c>
      <c r="D73" s="44">
        <f t="shared" si="3"/>
        <v>0</v>
      </c>
    </row>
    <row r="74" spans="1:4" x14ac:dyDescent="0.25">
      <c r="A74" s="56">
        <v>46218</v>
      </c>
      <c r="B74" s="43"/>
      <c r="C74" s="88">
        <f t="shared" si="2"/>
        <v>0</v>
      </c>
      <c r="D74" s="44">
        <f t="shared" si="3"/>
        <v>0</v>
      </c>
    </row>
    <row r="75" spans="1:4" x14ac:dyDescent="0.25">
      <c r="A75" s="56">
        <v>46249</v>
      </c>
      <c r="B75" s="43"/>
      <c r="C75" s="88">
        <f t="shared" si="2"/>
        <v>0</v>
      </c>
      <c r="D75" s="44">
        <f t="shared" si="3"/>
        <v>0</v>
      </c>
    </row>
    <row r="76" spans="1:4" x14ac:dyDescent="0.25">
      <c r="A76" s="56">
        <v>46280</v>
      </c>
      <c r="B76" s="43"/>
      <c r="C76" s="88">
        <f t="shared" si="2"/>
        <v>0</v>
      </c>
      <c r="D76" s="44">
        <f t="shared" si="3"/>
        <v>0</v>
      </c>
    </row>
    <row r="77" spans="1:4" x14ac:dyDescent="0.25">
      <c r="A77" s="56">
        <v>46310</v>
      </c>
      <c r="B77" s="43"/>
      <c r="C77" s="88">
        <f t="shared" si="2"/>
        <v>0</v>
      </c>
      <c r="D77" s="44">
        <f t="shared" si="3"/>
        <v>0</v>
      </c>
    </row>
    <row r="78" spans="1:4" x14ac:dyDescent="0.25">
      <c r="A78" s="56">
        <v>46341</v>
      </c>
      <c r="B78" s="43"/>
      <c r="C78" s="88">
        <f t="shared" si="2"/>
        <v>0</v>
      </c>
      <c r="D78" s="44">
        <f t="shared" si="3"/>
        <v>0</v>
      </c>
    </row>
    <row r="79" spans="1:4" x14ac:dyDescent="0.25">
      <c r="A79" s="56">
        <v>46371</v>
      </c>
      <c r="B79" s="45"/>
      <c r="C79" s="89">
        <f t="shared" si="2"/>
        <v>0</v>
      </c>
      <c r="D79" s="46">
        <f t="shared" si="3"/>
        <v>0</v>
      </c>
    </row>
    <row r="80" spans="1:4" x14ac:dyDescent="0.25">
      <c r="A80" s="57">
        <v>46402</v>
      </c>
      <c r="B80" s="43"/>
      <c r="C80" s="88">
        <f t="shared" si="2"/>
        <v>0</v>
      </c>
      <c r="D80" s="44">
        <f t="shared" si="3"/>
        <v>0</v>
      </c>
    </row>
    <row r="81" spans="1:4" x14ac:dyDescent="0.25">
      <c r="A81" s="58">
        <v>46433</v>
      </c>
      <c r="B81" s="43"/>
      <c r="C81" s="88">
        <f t="shared" ref="C81:C144" si="4">C80-B81</f>
        <v>0</v>
      </c>
      <c r="D81" s="44">
        <f t="shared" si="3"/>
        <v>0</v>
      </c>
    </row>
    <row r="82" spans="1:4" x14ac:dyDescent="0.25">
      <c r="A82" s="58">
        <v>46461</v>
      </c>
      <c r="B82" s="43"/>
      <c r="C82" s="88">
        <f t="shared" si="4"/>
        <v>0</v>
      </c>
      <c r="D82" s="44">
        <f t="shared" si="3"/>
        <v>0</v>
      </c>
    </row>
    <row r="83" spans="1:4" x14ac:dyDescent="0.25">
      <c r="A83" s="58">
        <v>46492</v>
      </c>
      <c r="B83" s="43"/>
      <c r="C83" s="88">
        <f t="shared" si="4"/>
        <v>0</v>
      </c>
      <c r="D83" s="44">
        <f t="shared" si="3"/>
        <v>0</v>
      </c>
    </row>
    <row r="84" spans="1:4" x14ac:dyDescent="0.25">
      <c r="A84" s="58">
        <v>46522</v>
      </c>
      <c r="B84" s="43"/>
      <c r="C84" s="88">
        <f t="shared" si="4"/>
        <v>0</v>
      </c>
      <c r="D84" s="44">
        <f t="shared" si="3"/>
        <v>0</v>
      </c>
    </row>
    <row r="85" spans="1:4" x14ac:dyDescent="0.25">
      <c r="A85" s="58">
        <v>46553</v>
      </c>
      <c r="B85" s="43"/>
      <c r="C85" s="88">
        <f t="shared" si="4"/>
        <v>0</v>
      </c>
      <c r="D85" s="44">
        <f t="shared" si="3"/>
        <v>0</v>
      </c>
    </row>
    <row r="86" spans="1:4" x14ac:dyDescent="0.25">
      <c r="A86" s="58">
        <v>46583</v>
      </c>
      <c r="B86" s="43"/>
      <c r="C86" s="88">
        <f t="shared" si="4"/>
        <v>0</v>
      </c>
      <c r="D86" s="44">
        <f t="shared" si="3"/>
        <v>0</v>
      </c>
    </row>
    <row r="87" spans="1:4" x14ac:dyDescent="0.25">
      <c r="A87" s="58">
        <v>46614</v>
      </c>
      <c r="B87" s="43"/>
      <c r="C87" s="88">
        <f t="shared" si="4"/>
        <v>0</v>
      </c>
      <c r="D87" s="44">
        <f t="shared" si="3"/>
        <v>0</v>
      </c>
    </row>
    <row r="88" spans="1:4" x14ac:dyDescent="0.25">
      <c r="A88" s="58">
        <v>46645</v>
      </c>
      <c r="B88" s="43"/>
      <c r="C88" s="88">
        <f t="shared" si="4"/>
        <v>0</v>
      </c>
      <c r="D88" s="44">
        <f t="shared" si="3"/>
        <v>0</v>
      </c>
    </row>
    <row r="89" spans="1:4" x14ac:dyDescent="0.25">
      <c r="A89" s="58">
        <v>46675</v>
      </c>
      <c r="B89" s="43"/>
      <c r="C89" s="88">
        <f t="shared" si="4"/>
        <v>0</v>
      </c>
      <c r="D89" s="44">
        <f t="shared" si="3"/>
        <v>0</v>
      </c>
    </row>
    <row r="90" spans="1:4" x14ac:dyDescent="0.25">
      <c r="A90" s="58">
        <v>46706</v>
      </c>
      <c r="B90" s="43"/>
      <c r="C90" s="88">
        <f t="shared" si="4"/>
        <v>0</v>
      </c>
      <c r="D90" s="44">
        <f>C90*$D$5/12</f>
        <v>0</v>
      </c>
    </row>
    <row r="91" spans="1:4" x14ac:dyDescent="0.25">
      <c r="A91" s="59">
        <v>46736</v>
      </c>
      <c r="B91" s="45"/>
      <c r="C91" s="89">
        <f t="shared" si="4"/>
        <v>0</v>
      </c>
      <c r="D91" s="46">
        <f t="shared" ref="D91:D162" si="5">C91*$D$5/12</f>
        <v>0</v>
      </c>
    </row>
    <row r="92" spans="1:4" x14ac:dyDescent="0.25">
      <c r="A92" s="60">
        <v>46767</v>
      </c>
      <c r="B92" s="43"/>
      <c r="C92" s="88">
        <f t="shared" si="4"/>
        <v>0</v>
      </c>
      <c r="D92" s="44">
        <f t="shared" si="5"/>
        <v>0</v>
      </c>
    </row>
    <row r="93" spans="1:4" x14ac:dyDescent="0.25">
      <c r="A93" s="60">
        <v>46798</v>
      </c>
      <c r="B93" s="43"/>
      <c r="C93" s="88">
        <f t="shared" si="4"/>
        <v>0</v>
      </c>
      <c r="D93" s="44">
        <f t="shared" si="5"/>
        <v>0</v>
      </c>
    </row>
    <row r="94" spans="1:4" x14ac:dyDescent="0.25">
      <c r="A94" s="60">
        <v>46827</v>
      </c>
      <c r="B94" s="43"/>
      <c r="C94" s="88">
        <f t="shared" si="4"/>
        <v>0</v>
      </c>
      <c r="D94" s="44">
        <f t="shared" si="5"/>
        <v>0</v>
      </c>
    </row>
    <row r="95" spans="1:4" x14ac:dyDescent="0.25">
      <c r="A95" s="60">
        <v>46858</v>
      </c>
      <c r="B95" s="43"/>
      <c r="C95" s="88">
        <f t="shared" si="4"/>
        <v>0</v>
      </c>
      <c r="D95" s="44">
        <f t="shared" si="5"/>
        <v>0</v>
      </c>
    </row>
    <row r="96" spans="1:4" x14ac:dyDescent="0.25">
      <c r="A96" s="60">
        <v>46888</v>
      </c>
      <c r="B96" s="43"/>
      <c r="C96" s="88">
        <f t="shared" si="4"/>
        <v>0</v>
      </c>
      <c r="D96" s="44">
        <f t="shared" si="5"/>
        <v>0</v>
      </c>
    </row>
    <row r="97" spans="1:4" x14ac:dyDescent="0.25">
      <c r="A97" s="60">
        <v>46919</v>
      </c>
      <c r="B97" s="43"/>
      <c r="C97" s="88">
        <f t="shared" si="4"/>
        <v>0</v>
      </c>
      <c r="D97" s="44">
        <f t="shared" si="5"/>
        <v>0</v>
      </c>
    </row>
    <row r="98" spans="1:4" x14ac:dyDescent="0.25">
      <c r="A98" s="60">
        <v>46949</v>
      </c>
      <c r="B98" s="43"/>
      <c r="C98" s="88">
        <f t="shared" si="4"/>
        <v>0</v>
      </c>
      <c r="D98" s="44">
        <f t="shared" si="5"/>
        <v>0</v>
      </c>
    </row>
    <row r="99" spans="1:4" x14ac:dyDescent="0.25">
      <c r="A99" s="60">
        <v>46980</v>
      </c>
      <c r="B99" s="43"/>
      <c r="C99" s="88">
        <f t="shared" si="4"/>
        <v>0</v>
      </c>
      <c r="D99" s="44">
        <f t="shared" si="5"/>
        <v>0</v>
      </c>
    </row>
    <row r="100" spans="1:4" x14ac:dyDescent="0.25">
      <c r="A100" s="60">
        <v>47011</v>
      </c>
      <c r="B100" s="43"/>
      <c r="C100" s="88">
        <f t="shared" si="4"/>
        <v>0</v>
      </c>
      <c r="D100" s="44">
        <f t="shared" si="5"/>
        <v>0</v>
      </c>
    </row>
    <row r="101" spans="1:4" x14ac:dyDescent="0.25">
      <c r="A101" s="60">
        <v>47041</v>
      </c>
      <c r="B101" s="43"/>
      <c r="C101" s="88">
        <f t="shared" si="4"/>
        <v>0</v>
      </c>
      <c r="D101" s="44">
        <f t="shared" si="5"/>
        <v>0</v>
      </c>
    </row>
    <row r="102" spans="1:4" x14ac:dyDescent="0.25">
      <c r="A102" s="60">
        <v>47072</v>
      </c>
      <c r="B102" s="43"/>
      <c r="C102" s="88">
        <f t="shared" si="4"/>
        <v>0</v>
      </c>
      <c r="D102" s="44">
        <f t="shared" si="5"/>
        <v>0</v>
      </c>
    </row>
    <row r="103" spans="1:4" x14ac:dyDescent="0.25">
      <c r="A103" s="61">
        <v>47102</v>
      </c>
      <c r="B103" s="45"/>
      <c r="C103" s="89">
        <f t="shared" si="4"/>
        <v>0</v>
      </c>
      <c r="D103" s="46">
        <f t="shared" si="5"/>
        <v>0</v>
      </c>
    </row>
    <row r="104" spans="1:4" x14ac:dyDescent="0.25">
      <c r="A104" s="62">
        <v>47133</v>
      </c>
      <c r="B104" s="43"/>
      <c r="C104" s="88">
        <f t="shared" si="4"/>
        <v>0</v>
      </c>
      <c r="D104" s="44">
        <f t="shared" si="5"/>
        <v>0</v>
      </c>
    </row>
    <row r="105" spans="1:4" x14ac:dyDescent="0.25">
      <c r="A105" s="62">
        <v>47164</v>
      </c>
      <c r="B105" s="43"/>
      <c r="C105" s="88">
        <f t="shared" si="4"/>
        <v>0</v>
      </c>
      <c r="D105" s="44">
        <f t="shared" si="5"/>
        <v>0</v>
      </c>
    </row>
    <row r="106" spans="1:4" x14ac:dyDescent="0.25">
      <c r="A106" s="62">
        <v>47192</v>
      </c>
      <c r="B106" s="43"/>
      <c r="C106" s="88">
        <f t="shared" si="4"/>
        <v>0</v>
      </c>
      <c r="D106" s="44">
        <f t="shared" si="5"/>
        <v>0</v>
      </c>
    </row>
    <row r="107" spans="1:4" x14ac:dyDescent="0.25">
      <c r="A107" s="62">
        <v>47223</v>
      </c>
      <c r="B107" s="43"/>
      <c r="C107" s="88">
        <f t="shared" si="4"/>
        <v>0</v>
      </c>
      <c r="D107" s="44">
        <f t="shared" si="5"/>
        <v>0</v>
      </c>
    </row>
    <row r="108" spans="1:4" x14ac:dyDescent="0.25">
      <c r="A108" s="62">
        <v>47253</v>
      </c>
      <c r="B108" s="43"/>
      <c r="C108" s="88">
        <f t="shared" si="4"/>
        <v>0</v>
      </c>
      <c r="D108" s="44">
        <f t="shared" si="5"/>
        <v>0</v>
      </c>
    </row>
    <row r="109" spans="1:4" x14ac:dyDescent="0.25">
      <c r="A109" s="62">
        <v>47284</v>
      </c>
      <c r="B109" s="43"/>
      <c r="C109" s="88">
        <f t="shared" si="4"/>
        <v>0</v>
      </c>
      <c r="D109" s="44">
        <f t="shared" si="5"/>
        <v>0</v>
      </c>
    </row>
    <row r="110" spans="1:4" x14ac:dyDescent="0.25">
      <c r="A110" s="62">
        <v>47314</v>
      </c>
      <c r="B110" s="43"/>
      <c r="C110" s="88">
        <f t="shared" si="4"/>
        <v>0</v>
      </c>
      <c r="D110" s="44">
        <f t="shared" si="5"/>
        <v>0</v>
      </c>
    </row>
    <row r="111" spans="1:4" x14ac:dyDescent="0.25">
      <c r="A111" s="62">
        <v>47345</v>
      </c>
      <c r="B111" s="43"/>
      <c r="C111" s="88">
        <f t="shared" si="4"/>
        <v>0</v>
      </c>
      <c r="D111" s="44">
        <f t="shared" si="5"/>
        <v>0</v>
      </c>
    </row>
    <row r="112" spans="1:4" x14ac:dyDescent="0.25">
      <c r="A112" s="62">
        <v>47376</v>
      </c>
      <c r="B112" s="43"/>
      <c r="C112" s="88">
        <f t="shared" si="4"/>
        <v>0</v>
      </c>
      <c r="D112" s="44">
        <f t="shared" si="5"/>
        <v>0</v>
      </c>
    </row>
    <row r="113" spans="1:4" x14ac:dyDescent="0.25">
      <c r="A113" s="62">
        <v>47406</v>
      </c>
      <c r="B113" s="43"/>
      <c r="C113" s="88">
        <f t="shared" si="4"/>
        <v>0</v>
      </c>
      <c r="D113" s="44">
        <f t="shared" si="5"/>
        <v>0</v>
      </c>
    </row>
    <row r="114" spans="1:4" x14ac:dyDescent="0.25">
      <c r="A114" s="62">
        <v>47437</v>
      </c>
      <c r="B114" s="43"/>
      <c r="C114" s="88">
        <f t="shared" si="4"/>
        <v>0</v>
      </c>
      <c r="D114" s="44">
        <f t="shared" si="5"/>
        <v>0</v>
      </c>
    </row>
    <row r="115" spans="1:4" x14ac:dyDescent="0.25">
      <c r="A115" s="63">
        <v>47467</v>
      </c>
      <c r="B115" s="45"/>
      <c r="C115" s="89">
        <f t="shared" si="4"/>
        <v>0</v>
      </c>
      <c r="D115" s="46">
        <f t="shared" si="5"/>
        <v>0</v>
      </c>
    </row>
    <row r="116" spans="1:4" x14ac:dyDescent="0.25">
      <c r="A116" s="64">
        <v>47498</v>
      </c>
      <c r="B116" s="43"/>
      <c r="C116" s="88">
        <f t="shared" si="4"/>
        <v>0</v>
      </c>
      <c r="D116" s="44">
        <f t="shared" si="5"/>
        <v>0</v>
      </c>
    </row>
    <row r="117" spans="1:4" x14ac:dyDescent="0.25">
      <c r="A117" s="64">
        <v>47529</v>
      </c>
      <c r="B117" s="43"/>
      <c r="C117" s="88">
        <f t="shared" si="4"/>
        <v>0</v>
      </c>
      <c r="D117" s="44">
        <f t="shared" si="5"/>
        <v>0</v>
      </c>
    </row>
    <row r="118" spans="1:4" x14ac:dyDescent="0.25">
      <c r="A118" s="64">
        <v>47557</v>
      </c>
      <c r="B118" s="43"/>
      <c r="C118" s="88">
        <f t="shared" si="4"/>
        <v>0</v>
      </c>
      <c r="D118" s="44">
        <f t="shared" si="5"/>
        <v>0</v>
      </c>
    </row>
    <row r="119" spans="1:4" x14ac:dyDescent="0.25">
      <c r="A119" s="64">
        <v>47588</v>
      </c>
      <c r="B119" s="43"/>
      <c r="C119" s="88">
        <f t="shared" si="4"/>
        <v>0</v>
      </c>
      <c r="D119" s="44">
        <f t="shared" si="5"/>
        <v>0</v>
      </c>
    </row>
    <row r="120" spans="1:4" x14ac:dyDescent="0.25">
      <c r="A120" s="64">
        <v>47618</v>
      </c>
      <c r="B120" s="43"/>
      <c r="C120" s="88">
        <f t="shared" si="4"/>
        <v>0</v>
      </c>
      <c r="D120" s="44">
        <f t="shared" si="5"/>
        <v>0</v>
      </c>
    </row>
    <row r="121" spans="1:4" x14ac:dyDescent="0.25">
      <c r="A121" s="64">
        <v>47649</v>
      </c>
      <c r="B121" s="43"/>
      <c r="C121" s="88">
        <f t="shared" si="4"/>
        <v>0</v>
      </c>
      <c r="D121" s="44">
        <f t="shared" si="5"/>
        <v>0</v>
      </c>
    </row>
    <row r="122" spans="1:4" x14ac:dyDescent="0.25">
      <c r="A122" s="64">
        <v>47679</v>
      </c>
      <c r="B122" s="43"/>
      <c r="C122" s="88">
        <f t="shared" si="4"/>
        <v>0</v>
      </c>
      <c r="D122" s="44">
        <f t="shared" si="5"/>
        <v>0</v>
      </c>
    </row>
    <row r="123" spans="1:4" x14ac:dyDescent="0.25">
      <c r="A123" s="64">
        <v>47710</v>
      </c>
      <c r="B123" s="43"/>
      <c r="C123" s="88">
        <f t="shared" si="4"/>
        <v>0</v>
      </c>
      <c r="D123" s="44">
        <f t="shared" si="5"/>
        <v>0</v>
      </c>
    </row>
    <row r="124" spans="1:4" x14ac:dyDescent="0.25">
      <c r="A124" s="64">
        <v>47741</v>
      </c>
      <c r="B124" s="43"/>
      <c r="C124" s="88">
        <f t="shared" si="4"/>
        <v>0</v>
      </c>
      <c r="D124" s="44">
        <f t="shared" si="5"/>
        <v>0</v>
      </c>
    </row>
    <row r="125" spans="1:4" x14ac:dyDescent="0.25">
      <c r="A125" s="64">
        <v>47771</v>
      </c>
      <c r="B125" s="43"/>
      <c r="C125" s="88">
        <f t="shared" si="4"/>
        <v>0</v>
      </c>
      <c r="D125" s="44">
        <f t="shared" si="5"/>
        <v>0</v>
      </c>
    </row>
    <row r="126" spans="1:4" x14ac:dyDescent="0.25">
      <c r="A126" s="64">
        <v>47802</v>
      </c>
      <c r="B126" s="43"/>
      <c r="C126" s="88">
        <f t="shared" si="4"/>
        <v>0</v>
      </c>
      <c r="D126" s="44">
        <f t="shared" si="5"/>
        <v>0</v>
      </c>
    </row>
    <row r="127" spans="1:4" x14ac:dyDescent="0.25">
      <c r="A127" s="65">
        <v>47832</v>
      </c>
      <c r="B127" s="45"/>
      <c r="C127" s="89">
        <f t="shared" si="4"/>
        <v>0</v>
      </c>
      <c r="D127" s="46">
        <f t="shared" si="5"/>
        <v>0</v>
      </c>
    </row>
    <row r="128" spans="1:4" x14ac:dyDescent="0.25">
      <c r="A128" s="66">
        <v>47863</v>
      </c>
      <c r="B128" s="43"/>
      <c r="C128" s="88">
        <f t="shared" si="4"/>
        <v>0</v>
      </c>
      <c r="D128" s="44">
        <f t="shared" si="5"/>
        <v>0</v>
      </c>
    </row>
    <row r="129" spans="1:4" x14ac:dyDescent="0.25">
      <c r="A129" s="66">
        <v>47894</v>
      </c>
      <c r="B129" s="43"/>
      <c r="C129" s="88">
        <f t="shared" si="4"/>
        <v>0</v>
      </c>
      <c r="D129" s="44">
        <f t="shared" si="5"/>
        <v>0</v>
      </c>
    </row>
    <row r="130" spans="1:4" x14ac:dyDescent="0.25">
      <c r="A130" s="66">
        <v>47922</v>
      </c>
      <c r="B130" s="43"/>
      <c r="C130" s="88">
        <f t="shared" si="4"/>
        <v>0</v>
      </c>
      <c r="D130" s="44">
        <f t="shared" si="5"/>
        <v>0</v>
      </c>
    </row>
    <row r="131" spans="1:4" x14ac:dyDescent="0.25">
      <c r="A131" s="66">
        <v>47953</v>
      </c>
      <c r="B131" s="43"/>
      <c r="C131" s="88">
        <f t="shared" si="4"/>
        <v>0</v>
      </c>
      <c r="D131" s="44">
        <f t="shared" si="5"/>
        <v>0</v>
      </c>
    </row>
    <row r="132" spans="1:4" x14ac:dyDescent="0.25">
      <c r="A132" s="66">
        <v>47983</v>
      </c>
      <c r="B132" s="43"/>
      <c r="C132" s="88">
        <f t="shared" si="4"/>
        <v>0</v>
      </c>
      <c r="D132" s="44">
        <f t="shared" si="5"/>
        <v>0</v>
      </c>
    </row>
    <row r="133" spans="1:4" x14ac:dyDescent="0.25">
      <c r="A133" s="66">
        <v>48014</v>
      </c>
      <c r="B133" s="43"/>
      <c r="C133" s="88">
        <f t="shared" si="4"/>
        <v>0</v>
      </c>
      <c r="D133" s="44">
        <f t="shared" si="5"/>
        <v>0</v>
      </c>
    </row>
    <row r="134" spans="1:4" x14ac:dyDescent="0.25">
      <c r="A134" s="66">
        <v>48044</v>
      </c>
      <c r="B134" s="43"/>
      <c r="C134" s="88">
        <f t="shared" si="4"/>
        <v>0</v>
      </c>
      <c r="D134" s="44">
        <f t="shared" si="5"/>
        <v>0</v>
      </c>
    </row>
    <row r="135" spans="1:4" x14ac:dyDescent="0.25">
      <c r="A135" s="66">
        <v>48075</v>
      </c>
      <c r="B135" s="43"/>
      <c r="C135" s="88">
        <f t="shared" si="4"/>
        <v>0</v>
      </c>
      <c r="D135" s="44">
        <f t="shared" si="5"/>
        <v>0</v>
      </c>
    </row>
    <row r="136" spans="1:4" x14ac:dyDescent="0.25">
      <c r="A136" s="66">
        <v>48106</v>
      </c>
      <c r="B136" s="43"/>
      <c r="C136" s="88">
        <f t="shared" si="4"/>
        <v>0</v>
      </c>
      <c r="D136" s="44">
        <f t="shared" si="5"/>
        <v>0</v>
      </c>
    </row>
    <row r="137" spans="1:4" x14ac:dyDescent="0.25">
      <c r="A137" s="66">
        <v>48136</v>
      </c>
      <c r="B137" s="43"/>
      <c r="C137" s="88">
        <f t="shared" si="4"/>
        <v>0</v>
      </c>
      <c r="D137" s="44">
        <f t="shared" si="5"/>
        <v>0</v>
      </c>
    </row>
    <row r="138" spans="1:4" x14ac:dyDescent="0.25">
      <c r="A138" s="66">
        <v>48167</v>
      </c>
      <c r="B138" s="43"/>
      <c r="C138" s="88">
        <f t="shared" si="4"/>
        <v>0</v>
      </c>
      <c r="D138" s="44">
        <f t="shared" si="5"/>
        <v>0</v>
      </c>
    </row>
    <row r="139" spans="1:4" x14ac:dyDescent="0.25">
      <c r="A139" s="67">
        <v>48197</v>
      </c>
      <c r="B139" s="45"/>
      <c r="C139" s="89">
        <f t="shared" si="4"/>
        <v>0</v>
      </c>
      <c r="D139" s="46">
        <f t="shared" si="5"/>
        <v>0</v>
      </c>
    </row>
    <row r="140" spans="1:4" x14ac:dyDescent="0.25">
      <c r="A140" s="68">
        <v>48228</v>
      </c>
      <c r="B140" s="43"/>
      <c r="C140" s="88">
        <f t="shared" si="4"/>
        <v>0</v>
      </c>
      <c r="D140" s="44">
        <f t="shared" si="5"/>
        <v>0</v>
      </c>
    </row>
    <row r="141" spans="1:4" x14ac:dyDescent="0.25">
      <c r="A141" s="68">
        <v>48259</v>
      </c>
      <c r="B141" s="43"/>
      <c r="C141" s="88">
        <f t="shared" si="4"/>
        <v>0</v>
      </c>
      <c r="D141" s="44">
        <f t="shared" si="5"/>
        <v>0</v>
      </c>
    </row>
    <row r="142" spans="1:4" x14ac:dyDescent="0.25">
      <c r="A142" s="68">
        <v>48288</v>
      </c>
      <c r="B142" s="43"/>
      <c r="C142" s="88">
        <f t="shared" si="4"/>
        <v>0</v>
      </c>
      <c r="D142" s="44">
        <f t="shared" si="5"/>
        <v>0</v>
      </c>
    </row>
    <row r="143" spans="1:4" x14ac:dyDescent="0.25">
      <c r="A143" s="68">
        <v>48319</v>
      </c>
      <c r="B143" s="43"/>
      <c r="C143" s="88">
        <f t="shared" si="4"/>
        <v>0</v>
      </c>
      <c r="D143" s="44">
        <f t="shared" si="5"/>
        <v>0</v>
      </c>
    </row>
    <row r="144" spans="1:4" x14ac:dyDescent="0.25">
      <c r="A144" s="68">
        <v>48349</v>
      </c>
      <c r="B144" s="43"/>
      <c r="C144" s="88">
        <f t="shared" si="4"/>
        <v>0</v>
      </c>
      <c r="D144" s="44">
        <f t="shared" si="5"/>
        <v>0</v>
      </c>
    </row>
    <row r="145" spans="1:4" x14ac:dyDescent="0.25">
      <c r="A145" s="68">
        <v>48380</v>
      </c>
      <c r="B145" s="43"/>
      <c r="C145" s="88">
        <f t="shared" ref="C145:C162" si="6">C144-B145</f>
        <v>0</v>
      </c>
      <c r="D145" s="44">
        <f t="shared" si="5"/>
        <v>0</v>
      </c>
    </row>
    <row r="146" spans="1:4" x14ac:dyDescent="0.25">
      <c r="A146" s="68">
        <v>48410</v>
      </c>
      <c r="B146" s="43"/>
      <c r="C146" s="88">
        <f t="shared" si="6"/>
        <v>0</v>
      </c>
      <c r="D146" s="44">
        <f t="shared" si="5"/>
        <v>0</v>
      </c>
    </row>
    <row r="147" spans="1:4" x14ac:dyDescent="0.25">
      <c r="A147" s="68">
        <v>48441</v>
      </c>
      <c r="B147" s="43"/>
      <c r="C147" s="88">
        <f t="shared" si="6"/>
        <v>0</v>
      </c>
      <c r="D147" s="44">
        <f t="shared" si="5"/>
        <v>0</v>
      </c>
    </row>
    <row r="148" spans="1:4" x14ac:dyDescent="0.25">
      <c r="A148" s="68">
        <v>48472</v>
      </c>
      <c r="B148" s="43"/>
      <c r="C148" s="88">
        <f t="shared" si="6"/>
        <v>0</v>
      </c>
      <c r="D148" s="44">
        <f t="shared" si="5"/>
        <v>0</v>
      </c>
    </row>
    <row r="149" spans="1:4" x14ac:dyDescent="0.25">
      <c r="A149" s="68">
        <v>48502</v>
      </c>
      <c r="B149" s="43"/>
      <c r="C149" s="88">
        <f t="shared" si="6"/>
        <v>0</v>
      </c>
      <c r="D149" s="44">
        <f t="shared" si="5"/>
        <v>0</v>
      </c>
    </row>
    <row r="150" spans="1:4" x14ac:dyDescent="0.25">
      <c r="A150" s="68">
        <v>48533</v>
      </c>
      <c r="B150" s="43"/>
      <c r="C150" s="88">
        <f t="shared" si="6"/>
        <v>0</v>
      </c>
      <c r="D150" s="44">
        <f t="shared" si="5"/>
        <v>0</v>
      </c>
    </row>
    <row r="151" spans="1:4" x14ac:dyDescent="0.25">
      <c r="A151" s="69">
        <v>48563</v>
      </c>
      <c r="B151" s="45"/>
      <c r="C151" s="89">
        <f t="shared" si="6"/>
        <v>0</v>
      </c>
      <c r="D151" s="46">
        <f t="shared" si="5"/>
        <v>0</v>
      </c>
    </row>
    <row r="152" spans="1:4" x14ac:dyDescent="0.25">
      <c r="A152" s="70">
        <v>48594</v>
      </c>
      <c r="B152" s="43"/>
      <c r="C152" s="88">
        <f t="shared" si="6"/>
        <v>0</v>
      </c>
      <c r="D152" s="44">
        <f t="shared" si="5"/>
        <v>0</v>
      </c>
    </row>
    <row r="153" spans="1:4" x14ac:dyDescent="0.25">
      <c r="A153" s="70">
        <v>48625</v>
      </c>
      <c r="B153" s="43"/>
      <c r="C153" s="88">
        <f t="shared" si="6"/>
        <v>0</v>
      </c>
      <c r="D153" s="44">
        <f t="shared" si="5"/>
        <v>0</v>
      </c>
    </row>
    <row r="154" spans="1:4" x14ac:dyDescent="0.25">
      <c r="A154" s="70">
        <v>48653</v>
      </c>
      <c r="B154" s="43"/>
      <c r="C154" s="88">
        <f t="shared" si="6"/>
        <v>0</v>
      </c>
      <c r="D154" s="44">
        <f t="shared" si="5"/>
        <v>0</v>
      </c>
    </row>
    <row r="155" spans="1:4" x14ac:dyDescent="0.25">
      <c r="A155" s="70">
        <v>48684</v>
      </c>
      <c r="B155" s="43"/>
      <c r="C155" s="88">
        <f t="shared" si="6"/>
        <v>0</v>
      </c>
      <c r="D155" s="44">
        <f t="shared" si="5"/>
        <v>0</v>
      </c>
    </row>
    <row r="156" spans="1:4" x14ac:dyDescent="0.25">
      <c r="A156" s="70">
        <v>48714</v>
      </c>
      <c r="B156" s="43"/>
      <c r="C156" s="88">
        <f t="shared" si="6"/>
        <v>0</v>
      </c>
      <c r="D156" s="44">
        <f t="shared" si="5"/>
        <v>0</v>
      </c>
    </row>
    <row r="157" spans="1:4" x14ac:dyDescent="0.25">
      <c r="A157" s="70">
        <v>48745</v>
      </c>
      <c r="B157" s="43"/>
      <c r="C157" s="88">
        <f t="shared" si="6"/>
        <v>0</v>
      </c>
      <c r="D157" s="44">
        <f t="shared" si="5"/>
        <v>0</v>
      </c>
    </row>
    <row r="158" spans="1:4" x14ac:dyDescent="0.25">
      <c r="A158" s="70">
        <v>48775</v>
      </c>
      <c r="B158" s="43"/>
      <c r="C158" s="88">
        <f t="shared" si="6"/>
        <v>0</v>
      </c>
      <c r="D158" s="44">
        <f t="shared" si="5"/>
        <v>0</v>
      </c>
    </row>
    <row r="159" spans="1:4" x14ac:dyDescent="0.25">
      <c r="A159" s="70">
        <v>48806</v>
      </c>
      <c r="B159" s="43"/>
      <c r="C159" s="88">
        <f t="shared" si="6"/>
        <v>0</v>
      </c>
      <c r="D159" s="44">
        <f t="shared" si="5"/>
        <v>0</v>
      </c>
    </row>
    <row r="160" spans="1:4" x14ac:dyDescent="0.25">
      <c r="A160" s="70">
        <v>48837</v>
      </c>
      <c r="B160" s="43"/>
      <c r="C160" s="88">
        <f t="shared" si="6"/>
        <v>0</v>
      </c>
      <c r="D160" s="44">
        <f t="shared" si="5"/>
        <v>0</v>
      </c>
    </row>
    <row r="161" spans="1:4" x14ac:dyDescent="0.25">
      <c r="A161" s="70">
        <v>48867</v>
      </c>
      <c r="B161" s="43"/>
      <c r="C161" s="88">
        <f t="shared" si="6"/>
        <v>0</v>
      </c>
      <c r="D161" s="44">
        <f t="shared" si="5"/>
        <v>0</v>
      </c>
    </row>
    <row r="162" spans="1:4" x14ac:dyDescent="0.25">
      <c r="A162" s="70">
        <v>48898</v>
      </c>
      <c r="B162" s="43"/>
      <c r="C162" s="88">
        <f t="shared" si="6"/>
        <v>0</v>
      </c>
      <c r="D162" s="44">
        <f t="shared" si="5"/>
        <v>0</v>
      </c>
    </row>
    <row r="163" spans="1:4" x14ac:dyDescent="0.25">
      <c r="A163" s="71">
        <v>48928</v>
      </c>
      <c r="B163" s="45"/>
      <c r="C163" s="89">
        <f>C162-B163</f>
        <v>0</v>
      </c>
      <c r="D163" s="46"/>
    </row>
    <row r="164" spans="1:4" ht="13" x14ac:dyDescent="0.3">
      <c r="B164" s="72">
        <f>SUM(B8:B163)</f>
        <v>0</v>
      </c>
      <c r="C164" s="72"/>
      <c r="D164" s="72">
        <f>SUM(D8:D163)</f>
        <v>0</v>
      </c>
    </row>
  </sheetData>
  <sheetProtection password="CC21" sheet="1" insertColumns="0" deleteColumns="0"/>
  <protectedRanges>
    <protectedRange sqref="D5 B8:C19 B20:B163" name="Range1"/>
  </protectedRanges>
  <phoneticPr fontId="2" type="noConversion"/>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2"/>
  <dimension ref="A1:S279"/>
  <sheetViews>
    <sheetView zoomScale="145" zoomScaleNormal="145" zoomScaleSheetLayoutView="100" workbookViewId="0">
      <selection activeCell="E5" sqref="E5"/>
    </sheetView>
  </sheetViews>
  <sheetFormatPr defaultRowHeight="14.5" x14ac:dyDescent="0.35"/>
  <cols>
    <col min="1" max="1" width="5.1796875" customWidth="1"/>
    <col min="4" max="4" width="18.6328125" customWidth="1"/>
    <col min="5" max="8" width="10.36328125" customWidth="1"/>
  </cols>
  <sheetData>
    <row r="1" spans="1:19" x14ac:dyDescent="0.35">
      <c r="A1" s="198"/>
      <c r="B1" s="198"/>
      <c r="C1" s="198"/>
      <c r="D1" s="195">
        <f>'Informacija apie projektą'!A2</f>
        <v>0</v>
      </c>
      <c r="E1" s="195"/>
      <c r="F1" s="195"/>
      <c r="G1" s="195"/>
      <c r="H1" s="195"/>
      <c r="I1" s="93"/>
      <c r="J1" s="93"/>
      <c r="K1" s="93"/>
      <c r="L1" s="93"/>
      <c r="M1" s="93"/>
      <c r="N1" s="93"/>
      <c r="O1" s="93"/>
      <c r="P1" s="93"/>
      <c r="Q1" s="94"/>
      <c r="R1" s="94"/>
      <c r="S1" s="94"/>
    </row>
    <row r="2" spans="1:19" x14ac:dyDescent="0.35">
      <c r="A2" s="95"/>
      <c r="B2" s="211" t="s">
        <v>25</v>
      </c>
      <c r="C2" s="212"/>
      <c r="D2" s="212"/>
      <c r="E2" s="159">
        <v>44561</v>
      </c>
      <c r="F2" s="159">
        <v>44926</v>
      </c>
      <c r="G2" s="160">
        <v>44742</v>
      </c>
      <c r="H2" s="122">
        <v>45107</v>
      </c>
      <c r="I2" s="94"/>
      <c r="J2" s="94"/>
      <c r="K2" s="94"/>
      <c r="L2" s="94"/>
      <c r="M2" s="94"/>
      <c r="N2" s="94"/>
      <c r="O2" s="94"/>
      <c r="P2" s="94"/>
      <c r="Q2" s="94"/>
      <c r="R2" s="94"/>
      <c r="S2" s="94"/>
    </row>
    <row r="3" spans="1:19" x14ac:dyDescent="0.35">
      <c r="A3" s="95" t="s">
        <v>94</v>
      </c>
      <c r="B3" s="211" t="s">
        <v>95</v>
      </c>
      <c r="C3" s="212"/>
      <c r="D3" s="212"/>
      <c r="E3" s="109">
        <f>SUM(E4+E11+E21+E31)</f>
        <v>0</v>
      </c>
      <c r="F3" s="110">
        <f>SUM(F4+F11+F21+F31)</f>
        <v>0</v>
      </c>
      <c r="G3" s="109">
        <f>SUM(G4+G11+G21+G31)</f>
        <v>0</v>
      </c>
      <c r="H3" s="110">
        <f>SUM(H4+H11+H21+H31)</f>
        <v>0</v>
      </c>
      <c r="I3" s="94"/>
      <c r="J3" s="94"/>
      <c r="K3" s="94"/>
      <c r="L3" s="94"/>
      <c r="M3" s="94"/>
      <c r="N3" s="94"/>
      <c r="O3" s="94"/>
      <c r="P3" s="94"/>
      <c r="Q3" s="94"/>
      <c r="R3" s="94"/>
      <c r="S3" s="94"/>
    </row>
    <row r="4" spans="1:19" x14ac:dyDescent="0.35">
      <c r="A4" s="95" t="s">
        <v>96</v>
      </c>
      <c r="B4" s="211" t="s">
        <v>97</v>
      </c>
      <c r="C4" s="212"/>
      <c r="D4" s="212"/>
      <c r="E4" s="111">
        <f>SUM(E5:E10)</f>
        <v>0</v>
      </c>
      <c r="F4" s="111">
        <f>SUM(F5:F10)</f>
        <v>0</v>
      </c>
      <c r="G4" s="111">
        <f>SUM(G5:G10)</f>
        <v>0</v>
      </c>
      <c r="H4" s="111">
        <f>SUM(H5:H10)</f>
        <v>0</v>
      </c>
      <c r="I4" s="94"/>
      <c r="J4" s="94"/>
      <c r="K4" s="94"/>
      <c r="L4" s="94"/>
      <c r="M4" s="94"/>
      <c r="N4" s="94"/>
      <c r="O4" s="94"/>
      <c r="P4" s="94"/>
      <c r="Q4" s="94"/>
      <c r="R4" s="94"/>
      <c r="S4" s="94"/>
    </row>
    <row r="5" spans="1:19" x14ac:dyDescent="0.35">
      <c r="A5" s="95" t="s">
        <v>98</v>
      </c>
      <c r="B5" s="204" t="s">
        <v>99</v>
      </c>
      <c r="C5" s="205"/>
      <c r="D5" s="205"/>
      <c r="E5" s="117"/>
      <c r="F5" s="117"/>
      <c r="G5" s="117"/>
      <c r="H5" s="117"/>
      <c r="I5" s="94"/>
      <c r="J5" s="94"/>
      <c r="K5" s="94"/>
      <c r="L5" s="94"/>
      <c r="M5" s="94"/>
      <c r="N5" s="94"/>
      <c r="O5" s="94"/>
      <c r="P5" s="94"/>
      <c r="Q5" s="94"/>
      <c r="R5" s="94"/>
      <c r="S5" s="94"/>
    </row>
    <row r="6" spans="1:19" x14ac:dyDescent="0.35">
      <c r="A6" s="95" t="s">
        <v>100</v>
      </c>
      <c r="B6" s="204" t="s">
        <v>101</v>
      </c>
      <c r="C6" s="205"/>
      <c r="D6" s="205"/>
      <c r="E6" s="117"/>
      <c r="F6" s="117"/>
      <c r="G6" s="117"/>
      <c r="H6" s="117"/>
      <c r="I6" s="94"/>
      <c r="J6" s="94"/>
      <c r="K6" s="94"/>
      <c r="L6" s="94"/>
      <c r="M6" s="94"/>
      <c r="N6" s="94"/>
      <c r="O6" s="94"/>
      <c r="P6" s="94"/>
      <c r="Q6" s="94"/>
      <c r="R6" s="94"/>
      <c r="S6" s="94"/>
    </row>
    <row r="7" spans="1:19" x14ac:dyDescent="0.35">
      <c r="A7" s="95" t="s">
        <v>102</v>
      </c>
      <c r="B7" s="204" t="s">
        <v>103</v>
      </c>
      <c r="C7" s="205"/>
      <c r="D7" s="205"/>
      <c r="E7" s="117"/>
      <c r="F7" s="117"/>
      <c r="G7" s="117"/>
      <c r="H7" s="117"/>
      <c r="I7" s="94"/>
      <c r="J7" s="94"/>
      <c r="K7" s="94"/>
      <c r="L7" s="94"/>
      <c r="M7" s="94"/>
      <c r="N7" s="94"/>
      <c r="O7" s="94"/>
      <c r="P7" s="94"/>
      <c r="Q7" s="94"/>
      <c r="R7" s="94"/>
      <c r="S7" s="94"/>
    </row>
    <row r="8" spans="1:19" ht="23.4" customHeight="1" x14ac:dyDescent="0.35">
      <c r="A8" s="95" t="s">
        <v>104</v>
      </c>
      <c r="B8" s="215" t="s">
        <v>105</v>
      </c>
      <c r="C8" s="205"/>
      <c r="D8" s="205"/>
      <c r="E8" s="117"/>
      <c r="F8" s="117"/>
      <c r="G8" s="117"/>
      <c r="H8" s="117"/>
      <c r="I8" s="94"/>
      <c r="J8" s="94"/>
      <c r="K8" s="94"/>
      <c r="L8" s="94"/>
      <c r="M8" s="94"/>
      <c r="N8" s="94"/>
      <c r="O8" s="94"/>
      <c r="P8" s="94"/>
      <c r="Q8" s="94"/>
      <c r="R8" s="94"/>
      <c r="S8" s="94"/>
    </row>
    <row r="9" spans="1:19" x14ac:dyDescent="0.35">
      <c r="A9" s="95" t="s">
        <v>106</v>
      </c>
      <c r="B9" s="204" t="s">
        <v>107</v>
      </c>
      <c r="C9" s="205"/>
      <c r="D9" s="205"/>
      <c r="E9" s="117"/>
      <c r="F9" s="117"/>
      <c r="G9" s="117"/>
      <c r="H9" s="117"/>
      <c r="I9" s="94"/>
      <c r="J9" s="94"/>
      <c r="K9" s="94"/>
      <c r="L9" s="94"/>
      <c r="M9" s="94"/>
      <c r="N9" s="94"/>
      <c r="O9" s="94"/>
      <c r="P9" s="94"/>
      <c r="Q9" s="94"/>
      <c r="R9" s="94"/>
      <c r="S9" s="94"/>
    </row>
    <row r="10" spans="1:19" x14ac:dyDescent="0.35">
      <c r="A10" s="95" t="s">
        <v>108</v>
      </c>
      <c r="B10" s="204" t="s">
        <v>109</v>
      </c>
      <c r="C10" s="205"/>
      <c r="D10" s="205"/>
      <c r="E10" s="117"/>
      <c r="F10" s="117"/>
      <c r="G10" s="117"/>
      <c r="H10" s="117"/>
      <c r="I10" s="94"/>
      <c r="J10" s="94"/>
      <c r="K10" s="94"/>
      <c r="L10" s="94"/>
      <c r="M10" s="94"/>
      <c r="N10" s="94"/>
      <c r="O10" s="94"/>
      <c r="P10" s="94"/>
      <c r="Q10" s="94"/>
      <c r="R10" s="94"/>
      <c r="S10" s="94"/>
    </row>
    <row r="11" spans="1:19" x14ac:dyDescent="0.35">
      <c r="A11" s="95" t="s">
        <v>110</v>
      </c>
      <c r="B11" s="213" t="s">
        <v>111</v>
      </c>
      <c r="C11" s="212"/>
      <c r="D11" s="212"/>
      <c r="E11" s="112">
        <f>SUM(E12:E17,E20)</f>
        <v>0</v>
      </c>
      <c r="F11" s="112">
        <f>SUM(F12:F17,F20)</f>
        <v>0</v>
      </c>
      <c r="G11" s="112">
        <f>SUM(G12:G17,G20)</f>
        <v>0</v>
      </c>
      <c r="H11" s="112">
        <f>SUM(H12:H17,H20)</f>
        <v>0</v>
      </c>
      <c r="I11" s="94"/>
      <c r="J11" s="94"/>
      <c r="K11" s="94"/>
      <c r="L11" s="94"/>
      <c r="M11" s="94"/>
      <c r="N11" s="94"/>
      <c r="O11" s="94"/>
      <c r="P11" s="94"/>
      <c r="Q11" s="94"/>
      <c r="R11" s="94"/>
      <c r="S11" s="94"/>
    </row>
    <row r="12" spans="1:19" x14ac:dyDescent="0.35">
      <c r="A12" s="95" t="s">
        <v>112</v>
      </c>
      <c r="B12" s="204" t="s">
        <v>113</v>
      </c>
      <c r="C12" s="205"/>
      <c r="D12" s="205"/>
      <c r="E12" s="117"/>
      <c r="F12" s="117"/>
      <c r="G12" s="117"/>
      <c r="H12" s="117"/>
      <c r="I12" s="94"/>
      <c r="J12" s="94"/>
      <c r="K12" s="94"/>
      <c r="L12" s="94"/>
      <c r="M12" s="94"/>
      <c r="N12" s="94"/>
      <c r="O12" s="94"/>
      <c r="P12" s="94"/>
      <c r="Q12" s="94"/>
      <c r="R12" s="94"/>
      <c r="S12" s="94"/>
    </row>
    <row r="13" spans="1:19" x14ac:dyDescent="0.35">
      <c r="A13" s="95" t="s">
        <v>114</v>
      </c>
      <c r="B13" s="204" t="s">
        <v>115</v>
      </c>
      <c r="C13" s="205"/>
      <c r="D13" s="205"/>
      <c r="E13" s="117"/>
      <c r="F13" s="117"/>
      <c r="G13" s="117"/>
      <c r="H13" s="117"/>
      <c r="I13" s="94"/>
      <c r="J13" s="94"/>
      <c r="K13" s="94"/>
      <c r="L13" s="94"/>
      <c r="M13" s="94"/>
      <c r="N13" s="94"/>
      <c r="O13" s="94"/>
      <c r="P13" s="94"/>
      <c r="Q13" s="94"/>
      <c r="R13" s="94"/>
      <c r="S13" s="94"/>
    </row>
    <row r="14" spans="1:19" x14ac:dyDescent="0.35">
      <c r="A14" s="95" t="s">
        <v>116</v>
      </c>
      <c r="B14" s="204" t="s">
        <v>117</v>
      </c>
      <c r="C14" s="205"/>
      <c r="D14" s="205"/>
      <c r="E14" s="117"/>
      <c r="F14" s="117"/>
      <c r="G14" s="117"/>
      <c r="H14" s="117"/>
      <c r="I14" s="94"/>
      <c r="J14" s="94"/>
      <c r="K14" s="94"/>
      <c r="L14" s="94"/>
      <c r="M14" s="94"/>
      <c r="N14" s="94"/>
      <c r="O14" s="94"/>
      <c r="P14" s="94"/>
      <c r="Q14" s="94"/>
      <c r="R14" s="94"/>
      <c r="S14" s="94"/>
    </row>
    <row r="15" spans="1:19" x14ac:dyDescent="0.35">
      <c r="A15" s="95" t="s">
        <v>118</v>
      </c>
      <c r="B15" s="204" t="s">
        <v>119</v>
      </c>
      <c r="C15" s="205"/>
      <c r="D15" s="205"/>
      <c r="E15" s="117"/>
      <c r="F15" s="117"/>
      <c r="G15" s="117"/>
      <c r="H15" s="117"/>
      <c r="I15" s="94"/>
      <c r="J15" s="94"/>
      <c r="K15" s="94"/>
      <c r="L15" s="94"/>
      <c r="M15" s="94"/>
      <c r="N15" s="94"/>
      <c r="O15" s="94"/>
      <c r="P15" s="94"/>
      <c r="Q15" s="94"/>
      <c r="R15" s="94"/>
      <c r="S15" s="94"/>
    </row>
    <row r="16" spans="1:19" x14ac:dyDescent="0.35">
      <c r="A16" s="95" t="s">
        <v>120</v>
      </c>
      <c r="B16" s="204" t="s">
        <v>121</v>
      </c>
      <c r="C16" s="205"/>
      <c r="D16" s="205"/>
      <c r="E16" s="117"/>
      <c r="F16" s="117"/>
      <c r="G16" s="117"/>
      <c r="H16" s="117"/>
      <c r="I16" s="94"/>
      <c r="J16" s="94"/>
      <c r="K16" s="94"/>
      <c r="L16" s="94"/>
      <c r="M16" s="94"/>
      <c r="N16" s="94"/>
      <c r="O16" s="94"/>
      <c r="P16" s="94"/>
      <c r="Q16" s="94"/>
      <c r="R16" s="94"/>
      <c r="S16" s="94"/>
    </row>
    <row r="17" spans="1:19" x14ac:dyDescent="0.35">
      <c r="A17" s="95" t="s">
        <v>122</v>
      </c>
      <c r="B17" s="204" t="s">
        <v>123</v>
      </c>
      <c r="C17" s="205"/>
      <c r="D17" s="205"/>
      <c r="E17" s="112">
        <f>E18+E19</f>
        <v>0</v>
      </c>
      <c r="F17" s="113">
        <f>F18+F19</f>
        <v>0</v>
      </c>
      <c r="G17" s="112">
        <f>G18+G19</f>
        <v>0</v>
      </c>
      <c r="H17" s="113">
        <f>H18+H19</f>
        <v>0</v>
      </c>
      <c r="I17" s="94"/>
      <c r="J17" s="94"/>
      <c r="K17" s="94"/>
      <c r="L17" s="94"/>
      <c r="M17" s="94"/>
      <c r="N17" s="94"/>
      <c r="O17" s="94"/>
      <c r="P17" s="94"/>
      <c r="Q17" s="94"/>
      <c r="R17" s="94"/>
      <c r="S17" s="94"/>
    </row>
    <row r="18" spans="1:19" x14ac:dyDescent="0.35">
      <c r="A18" s="95" t="s">
        <v>124</v>
      </c>
      <c r="B18" s="204" t="s">
        <v>113</v>
      </c>
      <c r="C18" s="205"/>
      <c r="D18" s="205"/>
      <c r="E18" s="118"/>
      <c r="F18" s="119"/>
      <c r="G18" s="118"/>
      <c r="H18" s="119"/>
      <c r="I18" s="94"/>
      <c r="J18" s="94"/>
      <c r="K18" s="94"/>
      <c r="L18" s="94"/>
      <c r="M18" s="94"/>
      <c r="N18" s="94"/>
      <c r="O18" s="94"/>
      <c r="P18" s="94"/>
      <c r="Q18" s="94"/>
      <c r="R18" s="94"/>
      <c r="S18" s="94"/>
    </row>
    <row r="19" spans="1:19" x14ac:dyDescent="0.35">
      <c r="A19" s="95" t="s">
        <v>125</v>
      </c>
      <c r="B19" s="204" t="s">
        <v>126</v>
      </c>
      <c r="C19" s="205"/>
      <c r="D19" s="205"/>
      <c r="E19" s="118"/>
      <c r="F19" s="119"/>
      <c r="G19" s="118"/>
      <c r="H19" s="119"/>
      <c r="I19" s="94"/>
      <c r="J19" s="94"/>
      <c r="K19" s="94"/>
      <c r="L19" s="94"/>
      <c r="M19" s="94"/>
      <c r="N19" s="94"/>
      <c r="O19" s="94"/>
      <c r="P19" s="94"/>
      <c r="Q19" s="94"/>
      <c r="R19" s="94"/>
      <c r="S19" s="94"/>
    </row>
    <row r="20" spans="1:19" ht="21" customHeight="1" x14ac:dyDescent="0.35">
      <c r="A20" s="97" t="s">
        <v>127</v>
      </c>
      <c r="B20" s="206" t="s">
        <v>128</v>
      </c>
      <c r="C20" s="205"/>
      <c r="D20" s="205"/>
      <c r="E20" s="118"/>
      <c r="F20" s="119"/>
      <c r="G20" s="118"/>
      <c r="H20" s="119"/>
      <c r="I20" s="94"/>
      <c r="J20" s="94"/>
      <c r="K20" s="94"/>
      <c r="L20" s="94"/>
      <c r="M20" s="94"/>
      <c r="N20" s="94"/>
      <c r="O20" s="94"/>
      <c r="P20" s="94"/>
      <c r="Q20" s="94"/>
      <c r="R20" s="94"/>
      <c r="S20" s="94"/>
    </row>
    <row r="21" spans="1:19" x14ac:dyDescent="0.35">
      <c r="A21" s="95" t="s">
        <v>129</v>
      </c>
      <c r="B21" s="213" t="s">
        <v>130</v>
      </c>
      <c r="C21" s="212"/>
      <c r="D21" s="212"/>
      <c r="E21" s="112">
        <f>SUM(E22:E30)</f>
        <v>0</v>
      </c>
      <c r="F21" s="112">
        <f>SUM(F22:F30)</f>
        <v>0</v>
      </c>
      <c r="G21" s="112">
        <f>SUM(G22:G30)</f>
        <v>0</v>
      </c>
      <c r="H21" s="112">
        <f>SUM(H22:H30)</f>
        <v>0</v>
      </c>
      <c r="I21" s="94"/>
      <c r="J21" s="94"/>
      <c r="K21" s="94"/>
      <c r="L21" s="94"/>
      <c r="M21" s="94"/>
      <c r="N21" s="94"/>
      <c r="O21" s="94"/>
      <c r="P21" s="94"/>
      <c r="Q21" s="94"/>
      <c r="R21" s="94"/>
      <c r="S21" s="94"/>
    </row>
    <row r="22" spans="1:19" x14ac:dyDescent="0.35">
      <c r="A22" s="95" t="s">
        <v>131</v>
      </c>
      <c r="B22" s="204" t="s">
        <v>132</v>
      </c>
      <c r="C22" s="205"/>
      <c r="D22" s="205"/>
      <c r="E22" s="117"/>
      <c r="F22" s="117"/>
      <c r="G22" s="117"/>
      <c r="H22" s="117"/>
      <c r="I22" s="94"/>
      <c r="J22" s="94"/>
      <c r="K22" s="94"/>
      <c r="L22" s="94"/>
      <c r="M22" s="94"/>
      <c r="N22" s="94"/>
      <c r="O22" s="94"/>
      <c r="P22" s="94"/>
      <c r="Q22" s="94"/>
      <c r="R22" s="94"/>
      <c r="S22" s="94"/>
    </row>
    <row r="23" spans="1:19" x14ac:dyDescent="0.35">
      <c r="A23" s="95" t="s">
        <v>133</v>
      </c>
      <c r="B23" s="204" t="s">
        <v>134</v>
      </c>
      <c r="C23" s="205"/>
      <c r="D23" s="205"/>
      <c r="E23" s="117"/>
      <c r="F23" s="117"/>
      <c r="G23" s="117"/>
      <c r="H23" s="117"/>
      <c r="I23" s="94"/>
      <c r="J23" s="94"/>
      <c r="K23" s="94"/>
      <c r="L23" s="94"/>
      <c r="M23" s="94"/>
      <c r="N23" s="94"/>
      <c r="O23" s="94"/>
      <c r="P23" s="94"/>
      <c r="Q23" s="94"/>
      <c r="R23" s="94"/>
      <c r="S23" s="94"/>
    </row>
    <row r="24" spans="1:19" x14ac:dyDescent="0.35">
      <c r="A24" s="95" t="s">
        <v>135</v>
      </c>
      <c r="B24" s="204" t="s">
        <v>136</v>
      </c>
      <c r="C24" s="205"/>
      <c r="D24" s="205"/>
      <c r="E24" s="117"/>
      <c r="F24" s="117"/>
      <c r="G24" s="117"/>
      <c r="H24" s="117"/>
      <c r="I24" s="94"/>
      <c r="J24" s="94"/>
      <c r="K24" s="94"/>
      <c r="L24" s="94"/>
      <c r="M24" s="94"/>
      <c r="N24" s="94"/>
      <c r="O24" s="94"/>
      <c r="P24" s="94"/>
      <c r="Q24" s="94"/>
      <c r="R24" s="94"/>
      <c r="S24" s="94"/>
    </row>
    <row r="25" spans="1:19" x14ac:dyDescent="0.35">
      <c r="A25" s="95" t="s">
        <v>137</v>
      </c>
      <c r="B25" s="204" t="s">
        <v>138</v>
      </c>
      <c r="C25" s="205"/>
      <c r="D25" s="205"/>
      <c r="E25" s="117"/>
      <c r="F25" s="117"/>
      <c r="G25" s="117"/>
      <c r="H25" s="117"/>
      <c r="I25" s="94"/>
      <c r="J25" s="94"/>
      <c r="K25" s="94"/>
      <c r="L25" s="94"/>
      <c r="M25" s="94"/>
      <c r="N25" s="94"/>
      <c r="O25" s="94"/>
      <c r="P25" s="94"/>
      <c r="Q25" s="94"/>
      <c r="R25" s="94"/>
      <c r="S25" s="94"/>
    </row>
    <row r="26" spans="1:19" x14ac:dyDescent="0.35">
      <c r="A26" s="95" t="s">
        <v>139</v>
      </c>
      <c r="B26" s="204" t="s">
        <v>140</v>
      </c>
      <c r="C26" s="205"/>
      <c r="D26" s="205"/>
      <c r="E26" s="117"/>
      <c r="F26" s="117"/>
      <c r="G26" s="117"/>
      <c r="H26" s="117"/>
      <c r="I26" s="94"/>
      <c r="J26" s="94"/>
      <c r="K26" s="94"/>
      <c r="L26" s="94"/>
      <c r="M26" s="94"/>
      <c r="N26" s="94"/>
      <c r="O26" s="94"/>
      <c r="P26" s="94"/>
      <c r="Q26" s="94"/>
      <c r="R26" s="94"/>
      <c r="S26" s="94"/>
    </row>
    <row r="27" spans="1:19" x14ac:dyDescent="0.35">
      <c r="A27" s="95" t="s">
        <v>141</v>
      </c>
      <c r="B27" s="204" t="s">
        <v>142</v>
      </c>
      <c r="C27" s="205"/>
      <c r="D27" s="205"/>
      <c r="E27" s="117"/>
      <c r="F27" s="117"/>
      <c r="G27" s="117"/>
      <c r="H27" s="117"/>
      <c r="I27" s="94"/>
      <c r="J27" s="94"/>
      <c r="K27" s="94"/>
      <c r="L27" s="94"/>
      <c r="M27" s="94"/>
      <c r="N27" s="94"/>
      <c r="O27" s="94"/>
      <c r="P27" s="94"/>
      <c r="Q27" s="94"/>
      <c r="R27" s="94"/>
      <c r="S27" s="94"/>
    </row>
    <row r="28" spans="1:19" x14ac:dyDescent="0.35">
      <c r="A28" s="95" t="s">
        <v>143</v>
      </c>
      <c r="B28" s="204" t="s">
        <v>144</v>
      </c>
      <c r="C28" s="205"/>
      <c r="D28" s="205"/>
      <c r="E28" s="117"/>
      <c r="F28" s="117"/>
      <c r="G28" s="117"/>
      <c r="H28" s="117"/>
      <c r="I28" s="94"/>
      <c r="J28" s="94"/>
      <c r="K28" s="94"/>
      <c r="L28" s="94"/>
      <c r="M28" s="94"/>
      <c r="N28" s="94"/>
      <c r="O28" s="94"/>
      <c r="P28" s="94"/>
      <c r="Q28" s="94"/>
      <c r="R28" s="94"/>
      <c r="S28" s="94"/>
    </row>
    <row r="29" spans="1:19" x14ac:dyDescent="0.35">
      <c r="A29" s="95" t="s">
        <v>145</v>
      </c>
      <c r="B29" s="204" t="s">
        <v>146</v>
      </c>
      <c r="C29" s="205"/>
      <c r="D29" s="205"/>
      <c r="E29" s="117"/>
      <c r="F29" s="117"/>
      <c r="G29" s="117"/>
      <c r="H29" s="117"/>
      <c r="I29" s="94"/>
      <c r="J29" s="94"/>
      <c r="K29" s="94"/>
      <c r="L29" s="94"/>
      <c r="M29" s="94"/>
      <c r="N29" s="94"/>
      <c r="O29" s="94"/>
      <c r="P29" s="94"/>
      <c r="Q29" s="94"/>
      <c r="R29" s="94"/>
      <c r="S29" s="94"/>
    </row>
    <row r="30" spans="1:19" x14ac:dyDescent="0.35">
      <c r="A30" s="95" t="s">
        <v>147</v>
      </c>
      <c r="B30" s="204" t="s">
        <v>148</v>
      </c>
      <c r="C30" s="205"/>
      <c r="D30" s="205"/>
      <c r="E30" s="117"/>
      <c r="F30" s="117"/>
      <c r="G30" s="117"/>
      <c r="H30" s="117"/>
      <c r="I30" s="94"/>
      <c r="J30" s="94"/>
      <c r="K30" s="94"/>
      <c r="L30" s="94"/>
      <c r="M30" s="94"/>
      <c r="N30" s="94"/>
      <c r="O30" s="94"/>
      <c r="P30" s="94"/>
      <c r="Q30" s="94"/>
      <c r="R30" s="94"/>
      <c r="S30" s="94"/>
    </row>
    <row r="31" spans="1:19" x14ac:dyDescent="0.35">
      <c r="A31" s="95" t="s">
        <v>149</v>
      </c>
      <c r="B31" s="213" t="s">
        <v>150</v>
      </c>
      <c r="C31" s="212"/>
      <c r="D31" s="212"/>
      <c r="E31" s="112">
        <f>E32+E33+E34</f>
        <v>0</v>
      </c>
      <c r="F31" s="112">
        <f>F32+F33+F34</f>
        <v>0</v>
      </c>
      <c r="G31" s="112">
        <f>G32+G33+G34</f>
        <v>0</v>
      </c>
      <c r="H31" s="112">
        <f>H32+H33+H34</f>
        <v>0</v>
      </c>
      <c r="I31" s="94"/>
      <c r="J31" s="94"/>
      <c r="K31" s="94"/>
      <c r="L31" s="94"/>
      <c r="M31" s="94"/>
      <c r="N31" s="94"/>
      <c r="O31" s="94"/>
      <c r="P31" s="94"/>
      <c r="Q31" s="94"/>
      <c r="R31" s="94"/>
      <c r="S31" s="94"/>
    </row>
    <row r="32" spans="1:19" x14ac:dyDescent="0.35">
      <c r="A32" s="95" t="s">
        <v>151</v>
      </c>
      <c r="B32" s="210" t="s">
        <v>152</v>
      </c>
      <c r="C32" s="205"/>
      <c r="D32" s="205"/>
      <c r="E32" s="117"/>
      <c r="F32" s="117"/>
      <c r="G32" s="117"/>
      <c r="H32" s="117"/>
      <c r="I32" s="94"/>
      <c r="J32" s="94"/>
      <c r="K32" s="94"/>
      <c r="L32" s="94"/>
      <c r="M32" s="94"/>
      <c r="N32" s="94"/>
      <c r="O32" s="94"/>
      <c r="P32" s="94"/>
      <c r="Q32" s="94"/>
      <c r="R32" s="94"/>
      <c r="S32" s="94"/>
    </row>
    <row r="33" spans="1:19" x14ac:dyDescent="0.35">
      <c r="A33" s="95" t="s">
        <v>153</v>
      </c>
      <c r="B33" s="204" t="s">
        <v>154</v>
      </c>
      <c r="C33" s="205"/>
      <c r="D33" s="205"/>
      <c r="E33" s="117"/>
      <c r="F33" s="117"/>
      <c r="G33" s="117"/>
      <c r="H33" s="117"/>
      <c r="I33" s="94"/>
      <c r="J33" s="94"/>
      <c r="K33" s="94"/>
      <c r="L33" s="94"/>
      <c r="M33" s="94"/>
      <c r="N33" s="94"/>
      <c r="O33" s="94"/>
      <c r="P33" s="94"/>
      <c r="Q33" s="94"/>
      <c r="R33" s="94"/>
      <c r="S33" s="94"/>
    </row>
    <row r="34" spans="1:19" x14ac:dyDescent="0.35">
      <c r="A34" s="95" t="s">
        <v>155</v>
      </c>
      <c r="B34" s="210" t="s">
        <v>156</v>
      </c>
      <c r="C34" s="205"/>
      <c r="D34" s="205"/>
      <c r="E34" s="117"/>
      <c r="F34" s="117"/>
      <c r="G34" s="117"/>
      <c r="H34" s="117"/>
      <c r="I34" s="94"/>
      <c r="J34" s="94"/>
      <c r="K34" s="94"/>
      <c r="L34" s="94"/>
      <c r="M34" s="94"/>
      <c r="N34" s="94"/>
      <c r="O34" s="94"/>
      <c r="P34" s="94"/>
      <c r="Q34" s="94"/>
      <c r="R34" s="94"/>
      <c r="S34" s="94"/>
    </row>
    <row r="35" spans="1:19" x14ac:dyDescent="0.35">
      <c r="A35" s="95" t="s">
        <v>157</v>
      </c>
      <c r="B35" s="213" t="s">
        <v>158</v>
      </c>
      <c r="C35" s="212"/>
      <c r="D35" s="212"/>
      <c r="E35" s="109">
        <f>SUM(E36+E44+E49+E52)</f>
        <v>0</v>
      </c>
      <c r="F35" s="109">
        <f>SUM(F36+F44+F49+F52)</f>
        <v>0</v>
      </c>
      <c r="G35" s="109">
        <f>SUM(G36+G44+G49+G52)</f>
        <v>0</v>
      </c>
      <c r="H35" s="109">
        <f>SUM(H36+H44+H49+H52)</f>
        <v>0</v>
      </c>
      <c r="I35" s="94"/>
      <c r="J35" s="94"/>
      <c r="K35" s="94"/>
      <c r="L35" s="94"/>
      <c r="M35" s="94"/>
      <c r="N35" s="94"/>
      <c r="O35" s="94"/>
      <c r="P35" s="94"/>
      <c r="Q35" s="94"/>
      <c r="R35" s="94"/>
      <c r="S35" s="94"/>
    </row>
    <row r="36" spans="1:19" ht="12" customHeight="1" x14ac:dyDescent="0.35">
      <c r="A36" s="97" t="s">
        <v>96</v>
      </c>
      <c r="B36" s="206" t="s">
        <v>159</v>
      </c>
      <c r="C36" s="205"/>
      <c r="D36" s="205"/>
      <c r="E36" s="112">
        <f>SUM(E37:E43)</f>
        <v>0</v>
      </c>
      <c r="F36" s="112">
        <f>SUM(F37:F43)</f>
        <v>0</v>
      </c>
      <c r="G36" s="112">
        <f>SUM(G37:G43)</f>
        <v>0</v>
      </c>
      <c r="H36" s="112">
        <f>SUM(H37:H43)</f>
        <v>0</v>
      </c>
      <c r="I36" s="94"/>
      <c r="J36" s="94"/>
      <c r="K36" s="94"/>
      <c r="L36" s="94"/>
      <c r="M36" s="94"/>
      <c r="N36" s="94"/>
      <c r="O36" s="94"/>
      <c r="P36" s="94"/>
      <c r="Q36" s="94"/>
      <c r="R36" s="94"/>
      <c r="S36" s="94"/>
    </row>
    <row r="37" spans="1:19" ht="17" customHeight="1" x14ac:dyDescent="0.35">
      <c r="A37" s="95" t="s">
        <v>98</v>
      </c>
      <c r="B37" s="204" t="s">
        <v>160</v>
      </c>
      <c r="C37" s="205"/>
      <c r="D37" s="205"/>
      <c r="E37" s="120"/>
      <c r="F37" s="117"/>
      <c r="G37" s="120"/>
      <c r="H37" s="117"/>
      <c r="I37" s="94"/>
      <c r="J37" s="94"/>
      <c r="K37" s="94"/>
      <c r="L37" s="94"/>
      <c r="M37" s="94"/>
      <c r="N37" s="94"/>
      <c r="O37" s="94"/>
      <c r="P37" s="94"/>
      <c r="Q37" s="94"/>
      <c r="R37" s="94"/>
      <c r="S37" s="94"/>
    </row>
    <row r="38" spans="1:19" x14ac:dyDescent="0.35">
      <c r="A38" s="95" t="s">
        <v>100</v>
      </c>
      <c r="B38" s="204" t="s">
        <v>161</v>
      </c>
      <c r="C38" s="205"/>
      <c r="D38" s="205"/>
      <c r="E38" s="120"/>
      <c r="F38" s="117"/>
      <c r="G38" s="120"/>
      <c r="H38" s="117"/>
      <c r="I38" s="94"/>
      <c r="J38" s="94"/>
      <c r="K38" s="94"/>
      <c r="L38" s="94"/>
      <c r="M38" s="94"/>
      <c r="N38" s="94"/>
      <c r="O38" s="94"/>
      <c r="P38" s="94"/>
      <c r="Q38" s="94"/>
      <c r="R38" s="94"/>
      <c r="S38" s="94"/>
    </row>
    <row r="39" spans="1:19" x14ac:dyDescent="0.35">
      <c r="A39" s="95" t="s">
        <v>102</v>
      </c>
      <c r="B39" s="204" t="s">
        <v>162</v>
      </c>
      <c r="C39" s="205"/>
      <c r="D39" s="205"/>
      <c r="E39" s="120"/>
      <c r="F39" s="117"/>
      <c r="G39" s="120"/>
      <c r="H39" s="117"/>
      <c r="I39" s="94"/>
      <c r="J39" s="94"/>
      <c r="K39" s="94"/>
      <c r="L39" s="94"/>
      <c r="M39" s="94"/>
      <c r="N39" s="94"/>
      <c r="O39" s="94"/>
      <c r="P39" s="94"/>
      <c r="Q39" s="94"/>
      <c r="R39" s="94"/>
      <c r="S39" s="94"/>
    </row>
    <row r="40" spans="1:19" x14ac:dyDescent="0.35">
      <c r="A40" s="95" t="s">
        <v>104</v>
      </c>
      <c r="B40" s="204" t="s">
        <v>163</v>
      </c>
      <c r="C40" s="205"/>
      <c r="D40" s="205"/>
      <c r="E40" s="120"/>
      <c r="F40" s="117"/>
      <c r="G40" s="120"/>
      <c r="H40" s="117"/>
      <c r="I40" s="94"/>
      <c r="J40" s="94"/>
      <c r="K40" s="94"/>
      <c r="L40" s="94"/>
      <c r="M40" s="94"/>
      <c r="N40" s="94"/>
      <c r="O40" s="94"/>
      <c r="P40" s="94"/>
      <c r="Q40" s="94"/>
      <c r="R40" s="94"/>
      <c r="S40" s="94"/>
    </row>
    <row r="41" spans="1:19" x14ac:dyDescent="0.35">
      <c r="A41" s="95" t="s">
        <v>106</v>
      </c>
      <c r="B41" s="204" t="s">
        <v>154</v>
      </c>
      <c r="C41" s="205"/>
      <c r="D41" s="205"/>
      <c r="E41" s="120"/>
      <c r="F41" s="117"/>
      <c r="G41" s="120"/>
      <c r="H41" s="117"/>
      <c r="I41" s="94"/>
      <c r="J41" s="94"/>
      <c r="K41" s="94"/>
      <c r="L41" s="94"/>
      <c r="M41" s="94"/>
      <c r="N41" s="94"/>
      <c r="O41" s="94"/>
      <c r="P41" s="94"/>
      <c r="Q41" s="94"/>
      <c r="R41" s="94"/>
      <c r="S41" s="94"/>
    </row>
    <row r="42" spans="1:19" ht="16" customHeight="1" x14ac:dyDescent="0.35">
      <c r="A42" s="125" t="s">
        <v>108</v>
      </c>
      <c r="B42" s="206" t="s">
        <v>164</v>
      </c>
      <c r="C42" s="205"/>
      <c r="D42" s="205"/>
      <c r="E42" s="117"/>
      <c r="F42" s="117"/>
      <c r="G42" s="117"/>
      <c r="H42" s="117"/>
      <c r="I42" s="94"/>
      <c r="J42" s="94"/>
      <c r="K42" s="94"/>
      <c r="L42" s="94"/>
      <c r="M42" s="94"/>
      <c r="N42" s="94"/>
      <c r="O42" s="94"/>
      <c r="P42" s="94"/>
      <c r="Q42" s="94"/>
      <c r="R42" s="94"/>
      <c r="S42" s="94"/>
    </row>
    <row r="43" spans="1:19" x14ac:dyDescent="0.35">
      <c r="A43" s="95" t="s">
        <v>165</v>
      </c>
      <c r="B43" s="204" t="s">
        <v>166</v>
      </c>
      <c r="C43" s="205"/>
      <c r="D43" s="205"/>
      <c r="E43" s="117"/>
      <c r="F43" s="117"/>
      <c r="G43" s="117"/>
      <c r="H43" s="117"/>
      <c r="I43" s="94"/>
      <c r="J43" s="94"/>
      <c r="K43" s="94"/>
      <c r="L43" s="94"/>
      <c r="M43" s="94"/>
      <c r="N43" s="94"/>
      <c r="O43" s="94"/>
      <c r="P43" s="94"/>
      <c r="Q43" s="94"/>
      <c r="R43" s="94"/>
      <c r="S43" s="94"/>
    </row>
    <row r="44" spans="1:19" x14ac:dyDescent="0.35">
      <c r="A44" s="95" t="s">
        <v>110</v>
      </c>
      <c r="B44" s="213" t="s">
        <v>167</v>
      </c>
      <c r="C44" s="212"/>
      <c r="D44" s="212"/>
      <c r="E44" s="111">
        <f>SUM(E45:E48)</f>
        <v>0</v>
      </c>
      <c r="F44" s="111">
        <f>SUM(F45:F48)</f>
        <v>0</v>
      </c>
      <c r="G44" s="111">
        <f>SUM(G45:G48)</f>
        <v>0</v>
      </c>
      <c r="H44" s="111">
        <f>SUM(H45:H48)</f>
        <v>0</v>
      </c>
      <c r="I44" s="94"/>
      <c r="J44" s="94"/>
      <c r="K44" s="94"/>
      <c r="L44" s="94"/>
      <c r="M44" s="94"/>
      <c r="N44" s="94"/>
      <c r="O44" s="94"/>
      <c r="P44" s="94"/>
      <c r="Q44" s="94"/>
      <c r="R44" s="94"/>
      <c r="S44" s="94"/>
    </row>
    <row r="45" spans="1:19" x14ac:dyDescent="0.35">
      <c r="A45" s="95" t="s">
        <v>112</v>
      </c>
      <c r="B45" s="204" t="s">
        <v>168</v>
      </c>
      <c r="C45" s="205"/>
      <c r="D45" s="205"/>
      <c r="E45" s="120"/>
      <c r="F45" s="117"/>
      <c r="G45" s="120"/>
      <c r="H45" s="117"/>
      <c r="I45" s="94"/>
      <c r="J45" s="94"/>
      <c r="K45" s="94"/>
      <c r="L45" s="94"/>
      <c r="M45" s="94"/>
      <c r="N45" s="94"/>
      <c r="O45" s="94"/>
      <c r="P45" s="94"/>
      <c r="Q45" s="94"/>
      <c r="R45" s="94"/>
      <c r="S45" s="94"/>
    </row>
    <row r="46" spans="1:19" x14ac:dyDescent="0.35">
      <c r="A46" s="95" t="s">
        <v>114</v>
      </c>
      <c r="B46" s="204" t="s">
        <v>169</v>
      </c>
      <c r="C46" s="205"/>
      <c r="D46" s="205"/>
      <c r="E46" s="120"/>
      <c r="F46" s="117"/>
      <c r="G46" s="120"/>
      <c r="H46" s="117"/>
      <c r="I46" s="94"/>
      <c r="J46" s="94"/>
      <c r="K46" s="94"/>
      <c r="L46" s="94"/>
      <c r="M46" s="94"/>
      <c r="N46" s="94"/>
      <c r="O46" s="94"/>
      <c r="P46" s="94"/>
      <c r="Q46" s="94"/>
      <c r="R46" s="94"/>
      <c r="S46" s="94"/>
    </row>
    <row r="47" spans="1:19" x14ac:dyDescent="0.35">
      <c r="A47" s="95" t="s">
        <v>116</v>
      </c>
      <c r="B47" s="204" t="s">
        <v>170</v>
      </c>
      <c r="C47" s="205"/>
      <c r="D47" s="205"/>
      <c r="E47" s="120"/>
      <c r="F47" s="117"/>
      <c r="G47" s="120"/>
      <c r="H47" s="117"/>
      <c r="I47" s="94"/>
      <c r="J47" s="94"/>
      <c r="K47" s="94"/>
      <c r="L47" s="94"/>
      <c r="M47" s="94"/>
      <c r="N47" s="94"/>
      <c r="O47" s="94"/>
      <c r="P47" s="94"/>
      <c r="Q47" s="94"/>
      <c r="R47" s="94"/>
      <c r="S47" s="94"/>
    </row>
    <row r="48" spans="1:19" x14ac:dyDescent="0.35">
      <c r="A48" s="95" t="s">
        <v>118</v>
      </c>
      <c r="B48" s="204" t="s">
        <v>171</v>
      </c>
      <c r="C48" s="205"/>
      <c r="D48" s="205"/>
      <c r="E48" s="120"/>
      <c r="F48" s="117"/>
      <c r="G48" s="120"/>
      <c r="H48" s="117"/>
      <c r="I48" s="94"/>
      <c r="J48" s="94"/>
      <c r="K48" s="94"/>
      <c r="L48" s="94"/>
      <c r="M48" s="94"/>
      <c r="N48" s="94"/>
      <c r="O48" s="94"/>
      <c r="P48" s="94"/>
      <c r="Q48" s="94"/>
      <c r="R48" s="94"/>
      <c r="S48" s="94"/>
    </row>
    <row r="49" spans="1:19" x14ac:dyDescent="0.35">
      <c r="A49" s="95" t="s">
        <v>129</v>
      </c>
      <c r="B49" s="213" t="s">
        <v>172</v>
      </c>
      <c r="C49" s="212"/>
      <c r="D49" s="212"/>
      <c r="E49" s="112">
        <f>SUM(E50:E51)</f>
        <v>0</v>
      </c>
      <c r="F49" s="112">
        <f>SUM(F50:F51)</f>
        <v>0</v>
      </c>
      <c r="G49" s="112">
        <f>SUM(G50:G51)</f>
        <v>0</v>
      </c>
      <c r="H49" s="112">
        <f>SUM(H50:H51)</f>
        <v>0</v>
      </c>
      <c r="I49" s="94"/>
      <c r="J49" s="94"/>
      <c r="K49" s="94"/>
      <c r="L49" s="94"/>
      <c r="M49" s="94"/>
      <c r="N49" s="94"/>
      <c r="O49" s="94"/>
      <c r="P49" s="94"/>
      <c r="Q49" s="94"/>
      <c r="R49" s="94"/>
      <c r="S49" s="94"/>
    </row>
    <row r="50" spans="1:19" x14ac:dyDescent="0.35">
      <c r="A50" s="95" t="s">
        <v>131</v>
      </c>
      <c r="B50" s="204" t="s">
        <v>132</v>
      </c>
      <c r="C50" s="205"/>
      <c r="D50" s="205"/>
      <c r="E50" s="117"/>
      <c r="F50" s="117"/>
      <c r="G50" s="117"/>
      <c r="H50" s="117"/>
      <c r="I50" s="94"/>
      <c r="J50" s="94"/>
      <c r="K50" s="94"/>
      <c r="L50" s="94"/>
      <c r="M50" s="94"/>
      <c r="N50" s="94"/>
      <c r="O50" s="94"/>
      <c r="P50" s="94"/>
      <c r="Q50" s="94"/>
      <c r="R50" s="94"/>
      <c r="S50" s="94"/>
    </row>
    <row r="51" spans="1:19" x14ac:dyDescent="0.35">
      <c r="A51" s="95" t="s">
        <v>133</v>
      </c>
      <c r="B51" s="204" t="s">
        <v>173</v>
      </c>
      <c r="C51" s="205"/>
      <c r="D51" s="205"/>
      <c r="E51" s="117"/>
      <c r="F51" s="117"/>
      <c r="G51" s="117"/>
      <c r="H51" s="117"/>
      <c r="I51" s="94"/>
      <c r="J51" s="94"/>
      <c r="K51" s="94"/>
      <c r="L51" s="94"/>
      <c r="M51" s="94"/>
      <c r="N51" s="94"/>
      <c r="O51" s="94"/>
      <c r="P51" s="94"/>
      <c r="Q51" s="94"/>
      <c r="R51" s="94"/>
      <c r="S51" s="94"/>
    </row>
    <row r="52" spans="1:19" ht="16" customHeight="1" x14ac:dyDescent="0.35">
      <c r="A52" s="95" t="s">
        <v>149</v>
      </c>
      <c r="B52" s="213" t="s">
        <v>174</v>
      </c>
      <c r="C52" s="213"/>
      <c r="D52" s="213"/>
      <c r="E52" s="117"/>
      <c r="F52" s="117"/>
      <c r="G52" s="117"/>
      <c r="H52" s="117"/>
      <c r="I52" s="94"/>
      <c r="J52" s="94"/>
      <c r="K52" s="94"/>
      <c r="L52" s="94"/>
      <c r="M52" s="94"/>
      <c r="N52" s="94"/>
      <c r="O52" s="94"/>
      <c r="P52" s="94"/>
      <c r="Q52" s="94"/>
      <c r="R52" s="94"/>
      <c r="S52" s="94"/>
    </row>
    <row r="53" spans="1:19" ht="21" customHeight="1" x14ac:dyDescent="0.35">
      <c r="A53" s="99" t="s">
        <v>175</v>
      </c>
      <c r="B53" s="201" t="s">
        <v>176</v>
      </c>
      <c r="C53" s="205"/>
      <c r="D53" s="205"/>
      <c r="E53" s="121"/>
      <c r="F53" s="121"/>
      <c r="G53" s="121"/>
      <c r="H53" s="121"/>
      <c r="I53" s="94"/>
      <c r="J53" s="94"/>
      <c r="K53" s="94"/>
      <c r="L53" s="94"/>
      <c r="M53" s="94"/>
      <c r="N53" s="94"/>
      <c r="O53" s="94"/>
      <c r="P53" s="94"/>
      <c r="Q53" s="94"/>
      <c r="R53" s="94"/>
      <c r="S53" s="94"/>
    </row>
    <row r="54" spans="1:19" ht="17" customHeight="1" x14ac:dyDescent="0.35">
      <c r="A54" s="98"/>
      <c r="B54" s="213" t="s">
        <v>177</v>
      </c>
      <c r="C54" s="212"/>
      <c r="D54" s="212"/>
      <c r="E54" s="109">
        <f>SUM(E3+E35+E53)</f>
        <v>0</v>
      </c>
      <c r="F54" s="109">
        <f>SUM(F3+F35+F53)</f>
        <v>0</v>
      </c>
      <c r="G54" s="109">
        <f>SUM(G3+G35+G53)</f>
        <v>0</v>
      </c>
      <c r="H54" s="109">
        <f>SUM(H3+H35+H53)</f>
        <v>0</v>
      </c>
      <c r="I54" s="94"/>
      <c r="J54" s="94"/>
      <c r="K54" s="94"/>
      <c r="L54" s="94"/>
      <c r="M54" s="94"/>
      <c r="N54" s="94"/>
      <c r="O54" s="94"/>
      <c r="P54" s="94"/>
      <c r="Q54" s="94"/>
      <c r="R54" s="94"/>
      <c r="S54" s="94"/>
    </row>
    <row r="55" spans="1:19" ht="16.5" customHeight="1" x14ac:dyDescent="0.35">
      <c r="A55" s="98"/>
      <c r="B55" s="214" t="s">
        <v>26</v>
      </c>
      <c r="C55" s="212"/>
      <c r="D55" s="212"/>
      <c r="E55" s="96">
        <f>E2</f>
        <v>44561</v>
      </c>
      <c r="F55" s="96">
        <f>F2</f>
        <v>44926</v>
      </c>
      <c r="G55" s="96">
        <f>G2</f>
        <v>44742</v>
      </c>
      <c r="H55" s="96">
        <f>H2</f>
        <v>45107</v>
      </c>
      <c r="I55" s="94"/>
      <c r="J55" s="94"/>
      <c r="K55" s="94"/>
      <c r="L55" s="94"/>
      <c r="M55" s="94"/>
      <c r="N55" s="94"/>
      <c r="O55" s="94"/>
      <c r="P55" s="94"/>
      <c r="Q55" s="94"/>
      <c r="R55" s="94"/>
      <c r="S55" s="94"/>
    </row>
    <row r="56" spans="1:19" x14ac:dyDescent="0.35">
      <c r="A56" s="95" t="s">
        <v>178</v>
      </c>
      <c r="B56" s="213" t="s">
        <v>179</v>
      </c>
      <c r="C56" s="212"/>
      <c r="D56" s="212"/>
      <c r="E56" s="109">
        <f>SUM(E57+E61+E62+E63+E67)</f>
        <v>0</v>
      </c>
      <c r="F56" s="109">
        <f>SUM(F57+F61+F62+F63+F67)</f>
        <v>0</v>
      </c>
      <c r="G56" s="109">
        <f>SUM(G57+G61+G62+G63+G67)</f>
        <v>0</v>
      </c>
      <c r="H56" s="109">
        <f>SUM(H57+H61+H62+H63+H67)</f>
        <v>0</v>
      </c>
      <c r="I56" s="94"/>
      <c r="J56" s="94"/>
      <c r="K56" s="94"/>
      <c r="L56" s="94"/>
      <c r="M56" s="94"/>
      <c r="N56" s="94"/>
      <c r="O56" s="94"/>
      <c r="P56" s="94"/>
      <c r="Q56" s="94"/>
      <c r="R56" s="94"/>
      <c r="S56" s="94"/>
    </row>
    <row r="57" spans="1:19" x14ac:dyDescent="0.35">
      <c r="A57" s="95" t="s">
        <v>96</v>
      </c>
      <c r="B57" s="213" t="s">
        <v>180</v>
      </c>
      <c r="C57" s="212"/>
      <c r="D57" s="212"/>
      <c r="E57" s="112">
        <f>SUM(E58:E60)</f>
        <v>0</v>
      </c>
      <c r="F57" s="112">
        <f>SUM(F58:F60)</f>
        <v>0</v>
      </c>
      <c r="G57" s="112">
        <f>SUM(G58:G60)</f>
        <v>0</v>
      </c>
      <c r="H57" s="112">
        <f>SUM(H58:H60)</f>
        <v>0</v>
      </c>
      <c r="I57" s="94"/>
      <c r="J57" s="94"/>
      <c r="K57" s="94"/>
      <c r="L57" s="94"/>
      <c r="M57" s="94"/>
      <c r="N57" s="94"/>
      <c r="O57" s="94"/>
      <c r="P57" s="94"/>
      <c r="Q57" s="94"/>
      <c r="R57" s="94"/>
      <c r="S57" s="94"/>
    </row>
    <row r="58" spans="1:19" ht="15" customHeight="1" x14ac:dyDescent="0.35">
      <c r="A58" s="95" t="s">
        <v>98</v>
      </c>
      <c r="B58" s="204" t="s">
        <v>181</v>
      </c>
      <c r="C58" s="205"/>
      <c r="D58" s="205"/>
      <c r="E58" s="117"/>
      <c r="F58" s="117"/>
      <c r="G58" s="117"/>
      <c r="H58" s="117"/>
      <c r="I58" s="94"/>
      <c r="J58" s="94"/>
      <c r="K58" s="94"/>
      <c r="L58" s="94"/>
      <c r="M58" s="94"/>
      <c r="N58" s="94"/>
      <c r="O58" s="94"/>
      <c r="P58" s="94"/>
      <c r="Q58" s="94"/>
      <c r="R58" s="94"/>
      <c r="S58" s="94"/>
    </row>
    <row r="59" spans="1:19" ht="17" customHeight="1" x14ac:dyDescent="0.35">
      <c r="A59" s="95" t="s">
        <v>100</v>
      </c>
      <c r="B59" s="204" t="s">
        <v>182</v>
      </c>
      <c r="C59" s="205"/>
      <c r="D59" s="205"/>
      <c r="E59" s="117"/>
      <c r="F59" s="117"/>
      <c r="G59" s="117"/>
      <c r="H59" s="117"/>
      <c r="I59" s="94"/>
      <c r="J59" s="94"/>
      <c r="K59" s="94"/>
      <c r="L59" s="94"/>
      <c r="M59" s="94"/>
      <c r="N59" s="94"/>
      <c r="O59" s="94"/>
      <c r="P59" s="94"/>
      <c r="Q59" s="94"/>
      <c r="R59" s="94"/>
      <c r="S59" s="94"/>
    </row>
    <row r="60" spans="1:19" x14ac:dyDescent="0.35">
      <c r="A60" s="95" t="s">
        <v>102</v>
      </c>
      <c r="B60" s="204" t="s">
        <v>183</v>
      </c>
      <c r="C60" s="205"/>
      <c r="D60" s="205"/>
      <c r="E60" s="117"/>
      <c r="F60" s="117"/>
      <c r="G60" s="117"/>
      <c r="H60" s="117"/>
      <c r="I60" s="94"/>
      <c r="J60" s="94"/>
      <c r="K60" s="94"/>
      <c r="L60" s="94"/>
      <c r="M60" s="94"/>
      <c r="N60" s="94"/>
      <c r="O60" s="94"/>
      <c r="P60" s="94"/>
      <c r="Q60" s="94"/>
      <c r="R60" s="94"/>
      <c r="S60" s="94"/>
    </row>
    <row r="61" spans="1:19" x14ac:dyDescent="0.35">
      <c r="A61" s="95" t="s">
        <v>110</v>
      </c>
      <c r="B61" s="204" t="s">
        <v>184</v>
      </c>
      <c r="C61" s="205"/>
      <c r="D61" s="205"/>
      <c r="E61" s="117"/>
      <c r="F61" s="117"/>
      <c r="G61" s="117"/>
      <c r="H61" s="117"/>
      <c r="I61" s="94"/>
      <c r="J61" s="94"/>
      <c r="K61" s="94"/>
      <c r="L61" s="94"/>
      <c r="M61" s="94"/>
      <c r="N61" s="94"/>
      <c r="O61" s="94"/>
      <c r="P61" s="94"/>
      <c r="Q61" s="94"/>
      <c r="R61" s="94"/>
      <c r="S61" s="94"/>
    </row>
    <row r="62" spans="1:19" x14ac:dyDescent="0.35">
      <c r="A62" s="95" t="s">
        <v>129</v>
      </c>
      <c r="B62" s="204" t="s">
        <v>185</v>
      </c>
      <c r="C62" s="205"/>
      <c r="D62" s="205"/>
      <c r="E62" s="117"/>
      <c r="F62" s="117"/>
      <c r="G62" s="117"/>
      <c r="H62" s="117"/>
      <c r="I62" s="94"/>
      <c r="J62" s="94"/>
      <c r="K62" s="94"/>
      <c r="L62" s="94"/>
      <c r="M62" s="94"/>
      <c r="N62" s="94"/>
      <c r="O62" s="94"/>
      <c r="P62" s="94"/>
      <c r="Q62" s="94"/>
      <c r="R62" s="94"/>
      <c r="S62" s="94"/>
    </row>
    <row r="63" spans="1:19" x14ac:dyDescent="0.35">
      <c r="A63" s="95" t="s">
        <v>149</v>
      </c>
      <c r="B63" s="204" t="s">
        <v>186</v>
      </c>
      <c r="C63" s="205"/>
      <c r="D63" s="205"/>
      <c r="E63" s="112">
        <f>SUM(E64:E66)</f>
        <v>0</v>
      </c>
      <c r="F63" s="112">
        <f>SUM(F64:F66)</f>
        <v>0</v>
      </c>
      <c r="G63" s="112">
        <f>SUM(G64:G66)</f>
        <v>0</v>
      </c>
      <c r="H63" s="112">
        <f>SUM(H64:H66)</f>
        <v>0</v>
      </c>
      <c r="I63" s="94"/>
      <c r="J63" s="94"/>
      <c r="K63" s="94"/>
      <c r="L63" s="94"/>
      <c r="M63" s="94"/>
      <c r="N63" s="94"/>
      <c r="O63" s="94"/>
      <c r="P63" s="94"/>
      <c r="Q63" s="94"/>
      <c r="R63" s="94"/>
      <c r="S63" s="94"/>
    </row>
    <row r="64" spans="1:19" ht="23" customHeight="1" x14ac:dyDescent="0.35">
      <c r="A64" s="95" t="s">
        <v>151</v>
      </c>
      <c r="B64" s="204" t="s">
        <v>187</v>
      </c>
      <c r="C64" s="205"/>
      <c r="D64" s="205"/>
      <c r="E64" s="117"/>
      <c r="F64" s="117"/>
      <c r="G64" s="117"/>
      <c r="H64" s="117"/>
      <c r="I64" s="94"/>
      <c r="J64" s="94"/>
      <c r="K64" s="94"/>
      <c r="L64" s="94"/>
      <c r="M64" s="94"/>
      <c r="N64" s="94"/>
      <c r="O64" s="94"/>
      <c r="P64" s="94"/>
      <c r="Q64" s="94"/>
      <c r="R64" s="94"/>
      <c r="S64" s="94"/>
    </row>
    <row r="65" spans="1:19" x14ac:dyDescent="0.35">
      <c r="A65" s="95" t="s">
        <v>153</v>
      </c>
      <c r="B65" s="204" t="s">
        <v>188</v>
      </c>
      <c r="C65" s="205"/>
      <c r="D65" s="205"/>
      <c r="E65" s="117"/>
      <c r="F65" s="117"/>
      <c r="G65" s="117"/>
      <c r="H65" s="117"/>
      <c r="I65" s="94"/>
      <c r="J65" s="94"/>
      <c r="K65" s="94"/>
      <c r="L65" s="94"/>
      <c r="M65" s="94"/>
      <c r="N65" s="94"/>
      <c r="O65" s="94"/>
      <c r="P65" s="94"/>
      <c r="Q65" s="94"/>
      <c r="R65" s="94"/>
      <c r="S65" s="94"/>
    </row>
    <row r="66" spans="1:19" x14ac:dyDescent="0.35">
      <c r="A66" s="95" t="s">
        <v>155</v>
      </c>
      <c r="B66" s="204" t="s">
        <v>189</v>
      </c>
      <c r="C66" s="205"/>
      <c r="D66" s="205"/>
      <c r="E66" s="117"/>
      <c r="F66" s="117"/>
      <c r="G66" s="117"/>
      <c r="H66" s="117"/>
      <c r="I66" s="94"/>
      <c r="J66" s="94"/>
      <c r="K66" s="94"/>
      <c r="L66" s="94"/>
      <c r="M66" s="94"/>
      <c r="N66" s="94"/>
      <c r="O66" s="94"/>
      <c r="P66" s="94"/>
      <c r="Q66" s="94"/>
      <c r="R66" s="94"/>
      <c r="S66" s="94"/>
    </row>
    <row r="67" spans="1:19" x14ac:dyDescent="0.35">
      <c r="A67" s="95" t="s">
        <v>190</v>
      </c>
      <c r="B67" s="213" t="s">
        <v>191</v>
      </c>
      <c r="C67" s="212"/>
      <c r="D67" s="212"/>
      <c r="E67" s="112">
        <f>SUM(E68:E69)</f>
        <v>0</v>
      </c>
      <c r="F67" s="112">
        <f>SUM(F68:F69)</f>
        <v>0</v>
      </c>
      <c r="G67" s="112">
        <f>SUM(G68:G69)</f>
        <v>0</v>
      </c>
      <c r="H67" s="112">
        <f>SUM(H68:H69)</f>
        <v>0</v>
      </c>
      <c r="I67" s="94"/>
      <c r="J67" s="94"/>
      <c r="K67" s="94"/>
      <c r="L67" s="94"/>
      <c r="M67" s="94"/>
      <c r="N67" s="94"/>
      <c r="O67" s="94"/>
      <c r="P67" s="94"/>
      <c r="Q67" s="94"/>
      <c r="R67" s="94"/>
      <c r="S67" s="94"/>
    </row>
    <row r="68" spans="1:19" x14ac:dyDescent="0.35">
      <c r="A68" s="95" t="s">
        <v>192</v>
      </c>
      <c r="B68" s="204" t="s">
        <v>193</v>
      </c>
      <c r="C68" s="205"/>
      <c r="D68" s="205"/>
      <c r="E68" s="117"/>
      <c r="F68" s="117"/>
      <c r="G68" s="117"/>
      <c r="H68" s="117"/>
      <c r="I68" s="94"/>
      <c r="J68" s="94"/>
      <c r="K68" s="94"/>
      <c r="L68" s="94"/>
      <c r="M68" s="94"/>
      <c r="N68" s="94"/>
      <c r="O68" s="94"/>
      <c r="P68" s="94"/>
      <c r="Q68" s="94"/>
      <c r="R68" s="94"/>
      <c r="S68" s="94"/>
    </row>
    <row r="69" spans="1:19" x14ac:dyDescent="0.35">
      <c r="A69" s="95" t="s">
        <v>194</v>
      </c>
      <c r="B69" s="204" t="s">
        <v>195</v>
      </c>
      <c r="C69" s="205"/>
      <c r="D69" s="205"/>
      <c r="E69" s="117"/>
      <c r="F69" s="117"/>
      <c r="G69" s="117"/>
      <c r="H69" s="117"/>
      <c r="I69" s="94"/>
      <c r="J69" s="94"/>
      <c r="K69" s="94"/>
      <c r="L69" s="94"/>
      <c r="M69" s="94"/>
      <c r="N69" s="94"/>
      <c r="O69" s="94"/>
      <c r="P69" s="94"/>
      <c r="Q69" s="94"/>
      <c r="R69" s="94"/>
      <c r="S69" s="94"/>
    </row>
    <row r="70" spans="1:19" x14ac:dyDescent="0.35">
      <c r="A70" s="95" t="s">
        <v>196</v>
      </c>
      <c r="B70" s="213" t="s">
        <v>197</v>
      </c>
      <c r="C70" s="212"/>
      <c r="D70" s="212"/>
      <c r="E70" s="121"/>
      <c r="F70" s="121"/>
      <c r="G70" s="121"/>
      <c r="H70" s="121"/>
      <c r="I70" s="94"/>
      <c r="J70" s="94"/>
      <c r="K70" s="94"/>
      <c r="L70" s="94"/>
      <c r="M70" s="94"/>
      <c r="N70" s="94"/>
      <c r="O70" s="94"/>
      <c r="P70" s="94"/>
      <c r="Q70" s="94"/>
      <c r="R70" s="94"/>
      <c r="S70" s="94"/>
    </row>
    <row r="71" spans="1:19" x14ac:dyDescent="0.35">
      <c r="A71" s="95" t="s">
        <v>198</v>
      </c>
      <c r="B71" s="204" t="s">
        <v>199</v>
      </c>
      <c r="C71" s="205"/>
      <c r="D71" s="205"/>
      <c r="E71" s="109">
        <f>SUM(E72:E74)</f>
        <v>0</v>
      </c>
      <c r="F71" s="109">
        <f>SUM(F72:F74)</f>
        <v>0</v>
      </c>
      <c r="G71" s="109">
        <f>SUM(G72:G74)</f>
        <v>0</v>
      </c>
      <c r="H71" s="109">
        <f>SUM(H72:H74)</f>
        <v>0</v>
      </c>
      <c r="I71" s="94"/>
      <c r="J71" s="94"/>
      <c r="K71" s="94"/>
      <c r="L71" s="94"/>
      <c r="M71" s="94"/>
      <c r="N71" s="94"/>
      <c r="O71" s="94"/>
      <c r="P71" s="94"/>
      <c r="Q71" s="94"/>
      <c r="R71" s="94"/>
      <c r="S71" s="94"/>
    </row>
    <row r="72" spans="1:19" ht="16" customHeight="1" x14ac:dyDescent="0.35">
      <c r="A72" s="95" t="s">
        <v>96</v>
      </c>
      <c r="B72" s="204" t="s">
        <v>200</v>
      </c>
      <c r="C72" s="205"/>
      <c r="D72" s="205"/>
      <c r="E72" s="117"/>
      <c r="F72" s="117"/>
      <c r="G72" s="117"/>
      <c r="H72" s="117"/>
      <c r="I72" s="94"/>
      <c r="J72" s="94"/>
      <c r="K72" s="94"/>
      <c r="L72" s="94"/>
      <c r="M72" s="94"/>
      <c r="N72" s="94"/>
      <c r="O72" s="94"/>
      <c r="P72" s="94"/>
      <c r="Q72" s="94"/>
      <c r="R72" s="94"/>
      <c r="S72" s="94"/>
    </row>
    <row r="73" spans="1:19" x14ac:dyDescent="0.35">
      <c r="A73" s="95" t="s">
        <v>110</v>
      </c>
      <c r="B73" s="204" t="s">
        <v>201</v>
      </c>
      <c r="C73" s="205"/>
      <c r="D73" s="205"/>
      <c r="E73" s="117"/>
      <c r="F73" s="117"/>
      <c r="G73" s="117"/>
      <c r="H73" s="117"/>
      <c r="I73" s="94"/>
      <c r="J73" s="94"/>
      <c r="K73" s="94"/>
      <c r="L73" s="94"/>
      <c r="M73" s="94"/>
      <c r="N73" s="94"/>
      <c r="O73" s="94"/>
      <c r="P73" s="94"/>
      <c r="Q73" s="94"/>
      <c r="R73" s="94"/>
      <c r="S73" s="94"/>
    </row>
    <row r="74" spans="1:19" x14ac:dyDescent="0.35">
      <c r="A74" s="95" t="s">
        <v>129</v>
      </c>
      <c r="B74" s="204" t="s">
        <v>202</v>
      </c>
      <c r="C74" s="205"/>
      <c r="D74" s="205"/>
      <c r="E74" s="117"/>
      <c r="F74" s="117"/>
      <c r="G74" s="117"/>
      <c r="H74" s="117"/>
      <c r="I74" s="94"/>
      <c r="J74" s="94"/>
      <c r="K74" s="94"/>
      <c r="L74" s="94"/>
      <c r="M74" s="94"/>
      <c r="N74" s="94"/>
      <c r="O74" s="94"/>
      <c r="P74" s="94"/>
      <c r="Q74" s="94"/>
      <c r="R74" s="94"/>
      <c r="S74" s="94"/>
    </row>
    <row r="75" spans="1:19" x14ac:dyDescent="0.35">
      <c r="A75" s="95" t="s">
        <v>203</v>
      </c>
      <c r="B75" s="213" t="s">
        <v>204</v>
      </c>
      <c r="C75" s="212"/>
      <c r="D75" s="212"/>
      <c r="E75" s="109">
        <f>SUM(E76+E85)</f>
        <v>0</v>
      </c>
      <c r="F75" s="109">
        <f>SUM(F76+F85)</f>
        <v>0</v>
      </c>
      <c r="G75" s="109">
        <f>SUM(G76+G85)</f>
        <v>0</v>
      </c>
      <c r="H75" s="109">
        <f>SUM(H76+H85)</f>
        <v>0</v>
      </c>
      <c r="I75" s="94"/>
      <c r="J75" s="94"/>
      <c r="K75" s="94"/>
      <c r="L75" s="94"/>
      <c r="M75" s="94"/>
      <c r="N75" s="94"/>
      <c r="O75" s="94"/>
      <c r="P75" s="94"/>
      <c r="Q75" s="94"/>
      <c r="R75" s="94"/>
      <c r="S75" s="94"/>
    </row>
    <row r="76" spans="1:19" ht="21.5" customHeight="1" x14ac:dyDescent="0.35">
      <c r="A76" s="97" t="s">
        <v>96</v>
      </c>
      <c r="B76" s="211" t="s">
        <v>205</v>
      </c>
      <c r="C76" s="212"/>
      <c r="D76" s="212"/>
      <c r="E76" s="111">
        <f>SUM(E77:E84)</f>
        <v>0</v>
      </c>
      <c r="F76" s="111">
        <f>SUM(F77:F84)</f>
        <v>0</v>
      </c>
      <c r="G76" s="111">
        <f>SUM(G77:G84)</f>
        <v>0</v>
      </c>
      <c r="H76" s="111">
        <f>SUM(H77:H84)</f>
        <v>0</v>
      </c>
      <c r="I76" s="94"/>
      <c r="J76" s="94"/>
      <c r="K76" s="94"/>
      <c r="L76" s="94"/>
      <c r="M76" s="94"/>
      <c r="N76" s="94"/>
      <c r="O76" s="94"/>
      <c r="P76" s="94"/>
      <c r="Q76" s="94"/>
      <c r="R76" s="94"/>
      <c r="S76" s="94"/>
    </row>
    <row r="77" spans="1:19" x14ac:dyDescent="0.35">
      <c r="A77" s="95" t="s">
        <v>98</v>
      </c>
      <c r="B77" s="204" t="s">
        <v>206</v>
      </c>
      <c r="C77" s="205"/>
      <c r="D77" s="205"/>
      <c r="E77" s="117"/>
      <c r="F77" s="117"/>
      <c r="G77" s="117"/>
      <c r="H77" s="117"/>
      <c r="I77" s="94"/>
      <c r="J77" s="94"/>
      <c r="K77" s="94"/>
      <c r="L77" s="94"/>
      <c r="M77" s="94"/>
      <c r="N77" s="94"/>
      <c r="O77" s="94"/>
      <c r="P77" s="94"/>
      <c r="Q77" s="94"/>
      <c r="R77" s="94"/>
      <c r="S77" s="94"/>
    </row>
    <row r="78" spans="1:19" x14ac:dyDescent="0.35">
      <c r="A78" s="95" t="s">
        <v>100</v>
      </c>
      <c r="B78" s="204" t="s">
        <v>207</v>
      </c>
      <c r="C78" s="205"/>
      <c r="D78" s="205"/>
      <c r="E78" s="117"/>
      <c r="F78" s="117"/>
      <c r="G78" s="117"/>
      <c r="H78" s="117"/>
      <c r="I78" s="94"/>
      <c r="J78" s="94"/>
      <c r="K78" s="94"/>
      <c r="L78" s="94"/>
      <c r="M78" s="94"/>
      <c r="N78" s="94"/>
      <c r="O78" s="94"/>
      <c r="P78" s="94"/>
      <c r="Q78" s="94"/>
      <c r="R78" s="94"/>
      <c r="S78" s="94"/>
    </row>
    <row r="79" spans="1:19" x14ac:dyDescent="0.35">
      <c r="A79" s="95" t="s">
        <v>102</v>
      </c>
      <c r="B79" s="204" t="s">
        <v>208</v>
      </c>
      <c r="C79" s="205"/>
      <c r="D79" s="205"/>
      <c r="E79" s="117"/>
      <c r="F79" s="117"/>
      <c r="G79" s="117"/>
      <c r="H79" s="117"/>
      <c r="I79" s="94"/>
      <c r="J79" s="94"/>
      <c r="K79" s="94"/>
      <c r="L79" s="94"/>
      <c r="M79" s="94"/>
      <c r="N79" s="94"/>
      <c r="O79" s="94"/>
      <c r="P79" s="94"/>
      <c r="Q79" s="94"/>
      <c r="R79" s="94"/>
      <c r="S79" s="94"/>
    </row>
    <row r="80" spans="1:19" x14ac:dyDescent="0.35">
      <c r="A80" s="95" t="s">
        <v>104</v>
      </c>
      <c r="B80" s="204" t="s">
        <v>209</v>
      </c>
      <c r="C80" s="205"/>
      <c r="D80" s="205"/>
      <c r="E80" s="117"/>
      <c r="F80" s="117"/>
      <c r="G80" s="117"/>
      <c r="H80" s="117"/>
      <c r="I80" s="94"/>
      <c r="J80" s="94"/>
      <c r="K80" s="94"/>
      <c r="L80" s="94"/>
      <c r="M80" s="94"/>
      <c r="N80" s="94"/>
      <c r="O80" s="94"/>
      <c r="P80" s="94"/>
      <c r="Q80" s="94"/>
      <c r="R80" s="94"/>
      <c r="S80" s="94"/>
    </row>
    <row r="81" spans="1:19" ht="14" customHeight="1" x14ac:dyDescent="0.35">
      <c r="A81" s="95" t="s">
        <v>106</v>
      </c>
      <c r="B81" s="204" t="s">
        <v>210</v>
      </c>
      <c r="C81" s="205"/>
      <c r="D81" s="205"/>
      <c r="E81" s="117"/>
      <c r="F81" s="117"/>
      <c r="G81" s="117"/>
      <c r="H81" s="117"/>
      <c r="I81" s="94"/>
      <c r="J81" s="94"/>
      <c r="K81" s="94"/>
      <c r="L81" s="94"/>
      <c r="M81" s="94"/>
      <c r="N81" s="94"/>
      <c r="O81" s="94"/>
      <c r="P81" s="94"/>
      <c r="Q81" s="94"/>
      <c r="R81" s="94"/>
      <c r="S81" s="94"/>
    </row>
    <row r="82" spans="1:19" ht="16" customHeight="1" x14ac:dyDescent="0.35">
      <c r="A82" s="95" t="s">
        <v>108</v>
      </c>
      <c r="B82" s="204" t="s">
        <v>211</v>
      </c>
      <c r="C82" s="205"/>
      <c r="D82" s="205"/>
      <c r="E82" s="117"/>
      <c r="F82" s="117"/>
      <c r="G82" s="117"/>
      <c r="H82" s="117"/>
      <c r="I82" s="94"/>
      <c r="J82" s="94"/>
      <c r="K82" s="94"/>
      <c r="L82" s="94"/>
      <c r="M82" s="94"/>
      <c r="N82" s="94"/>
      <c r="O82" s="94"/>
      <c r="P82" s="94"/>
      <c r="Q82" s="94"/>
      <c r="R82" s="94"/>
      <c r="S82" s="94"/>
    </row>
    <row r="83" spans="1:19" ht="15" customHeight="1" x14ac:dyDescent="0.35">
      <c r="A83" s="95" t="s">
        <v>165</v>
      </c>
      <c r="B83" s="204" t="s">
        <v>212</v>
      </c>
      <c r="C83" s="205"/>
      <c r="D83" s="205"/>
      <c r="E83" s="117"/>
      <c r="F83" s="117"/>
      <c r="G83" s="117"/>
      <c r="H83" s="117"/>
      <c r="I83" s="94"/>
      <c r="J83" s="94"/>
      <c r="K83" s="94"/>
      <c r="L83" s="94"/>
      <c r="M83" s="94"/>
      <c r="N83" s="94"/>
      <c r="O83" s="94"/>
      <c r="P83" s="94"/>
      <c r="Q83" s="94"/>
      <c r="R83" s="94"/>
      <c r="S83" s="94"/>
    </row>
    <row r="84" spans="1:19" ht="17" customHeight="1" x14ac:dyDescent="0.35">
      <c r="A84" s="95" t="s">
        <v>213</v>
      </c>
      <c r="B84" s="204" t="s">
        <v>214</v>
      </c>
      <c r="C84" s="205"/>
      <c r="D84" s="205"/>
      <c r="E84" s="117"/>
      <c r="F84" s="117"/>
      <c r="G84" s="117"/>
      <c r="H84" s="117"/>
      <c r="I84" s="94"/>
      <c r="J84" s="94"/>
      <c r="K84" s="94"/>
      <c r="L84" s="94"/>
      <c r="M84" s="94"/>
      <c r="N84" s="94"/>
      <c r="O84" s="94"/>
      <c r="P84" s="94"/>
      <c r="Q84" s="94"/>
      <c r="R84" s="94"/>
      <c r="S84" s="94"/>
    </row>
    <row r="85" spans="1:19" ht="22.5" customHeight="1" x14ac:dyDescent="0.35">
      <c r="A85" s="97" t="s">
        <v>110</v>
      </c>
      <c r="B85" s="211" t="s">
        <v>215</v>
      </c>
      <c r="C85" s="212"/>
      <c r="D85" s="212"/>
      <c r="E85" s="112">
        <f>SUM(E86:E95)</f>
        <v>0</v>
      </c>
      <c r="F85" s="112">
        <f>SUM(F86:F95)</f>
        <v>0</v>
      </c>
      <c r="G85" s="112">
        <f>SUM(G86:G95)</f>
        <v>0</v>
      </c>
      <c r="H85" s="112">
        <f>SUM(H86:H95)</f>
        <v>0</v>
      </c>
      <c r="I85" s="94"/>
      <c r="J85" s="94"/>
      <c r="K85" s="94"/>
      <c r="L85" s="94"/>
      <c r="M85" s="94"/>
      <c r="N85" s="94"/>
      <c r="O85" s="94"/>
      <c r="P85" s="94"/>
      <c r="Q85" s="94"/>
      <c r="R85" s="94"/>
      <c r="S85" s="94"/>
    </row>
    <row r="86" spans="1:19" x14ac:dyDescent="0.35">
      <c r="A86" s="95" t="s">
        <v>112</v>
      </c>
      <c r="B86" s="204" t="s">
        <v>206</v>
      </c>
      <c r="C86" s="205"/>
      <c r="D86" s="205"/>
      <c r="E86" s="117"/>
      <c r="F86" s="117"/>
      <c r="G86" s="117"/>
      <c r="H86" s="117"/>
      <c r="I86" s="94"/>
      <c r="J86" s="94"/>
      <c r="K86" s="94"/>
      <c r="L86" s="94"/>
      <c r="M86" s="94"/>
      <c r="N86" s="94"/>
      <c r="O86" s="94"/>
      <c r="P86" s="94"/>
      <c r="Q86" s="94"/>
      <c r="R86" s="94"/>
      <c r="S86" s="94"/>
    </row>
    <row r="87" spans="1:19" x14ac:dyDescent="0.35">
      <c r="A87" s="95" t="s">
        <v>114</v>
      </c>
      <c r="B87" s="204" t="s">
        <v>207</v>
      </c>
      <c r="C87" s="205"/>
      <c r="D87" s="205"/>
      <c r="E87" s="117"/>
      <c r="F87" s="117"/>
      <c r="G87" s="117"/>
      <c r="H87" s="117"/>
      <c r="I87" s="94"/>
      <c r="J87" s="94"/>
      <c r="K87" s="94"/>
      <c r="L87" s="94"/>
      <c r="M87" s="94"/>
      <c r="N87" s="94"/>
      <c r="O87" s="94"/>
      <c r="P87" s="94"/>
      <c r="Q87" s="94"/>
      <c r="R87" s="94"/>
      <c r="S87" s="94"/>
    </row>
    <row r="88" spans="1:19" x14ac:dyDescent="0.35">
      <c r="A88" s="95" t="s">
        <v>116</v>
      </c>
      <c r="B88" s="204" t="s">
        <v>208</v>
      </c>
      <c r="C88" s="205"/>
      <c r="D88" s="205"/>
      <c r="E88" s="117"/>
      <c r="F88" s="117"/>
      <c r="G88" s="117"/>
      <c r="H88" s="117"/>
      <c r="I88" s="94"/>
      <c r="J88" s="94"/>
      <c r="K88" s="94"/>
      <c r="L88" s="94"/>
      <c r="M88" s="94"/>
      <c r="N88" s="94"/>
      <c r="O88" s="94"/>
      <c r="P88" s="94"/>
      <c r="Q88" s="94"/>
      <c r="R88" s="94"/>
      <c r="S88" s="94"/>
    </row>
    <row r="89" spans="1:19" x14ac:dyDescent="0.35">
      <c r="A89" s="95" t="s">
        <v>118</v>
      </c>
      <c r="B89" s="204" t="s">
        <v>209</v>
      </c>
      <c r="C89" s="205"/>
      <c r="D89" s="205"/>
      <c r="E89" s="117"/>
      <c r="F89" s="117"/>
      <c r="G89" s="117"/>
      <c r="H89" s="117"/>
      <c r="I89" s="94"/>
      <c r="J89" s="94"/>
      <c r="K89" s="94"/>
      <c r="L89" s="94"/>
      <c r="M89" s="94"/>
      <c r="N89" s="94"/>
      <c r="O89" s="94"/>
      <c r="P89" s="94"/>
      <c r="Q89" s="94"/>
      <c r="R89" s="94"/>
      <c r="S89" s="94"/>
    </row>
    <row r="90" spans="1:19" ht="16.5" customHeight="1" x14ac:dyDescent="0.35">
      <c r="A90" s="95" t="s">
        <v>120</v>
      </c>
      <c r="B90" s="204" t="s">
        <v>210</v>
      </c>
      <c r="C90" s="205"/>
      <c r="D90" s="205"/>
      <c r="E90" s="117"/>
      <c r="F90" s="117"/>
      <c r="G90" s="117"/>
      <c r="H90" s="117"/>
      <c r="I90" s="94"/>
      <c r="J90" s="94"/>
      <c r="K90" s="94"/>
      <c r="L90" s="94"/>
      <c r="M90" s="94"/>
      <c r="N90" s="94"/>
      <c r="O90" s="94"/>
      <c r="P90" s="94"/>
      <c r="Q90" s="94"/>
      <c r="R90" s="94"/>
      <c r="S90" s="94"/>
    </row>
    <row r="91" spans="1:19" ht="15" customHeight="1" x14ac:dyDescent="0.35">
      <c r="A91" s="95" t="s">
        <v>122</v>
      </c>
      <c r="B91" s="204" t="s">
        <v>211</v>
      </c>
      <c r="C91" s="205"/>
      <c r="D91" s="205"/>
      <c r="E91" s="117"/>
      <c r="F91" s="117"/>
      <c r="G91" s="117"/>
      <c r="H91" s="117"/>
      <c r="I91" s="94"/>
      <c r="J91" s="94"/>
      <c r="K91" s="94"/>
      <c r="L91" s="94"/>
      <c r="M91" s="94"/>
      <c r="N91" s="94"/>
      <c r="O91" s="94"/>
      <c r="P91" s="94"/>
      <c r="Q91" s="94"/>
      <c r="R91" s="94"/>
      <c r="S91" s="94"/>
    </row>
    <row r="92" spans="1:19" x14ac:dyDescent="0.35">
      <c r="A92" s="95" t="s">
        <v>127</v>
      </c>
      <c r="B92" s="204" t="s">
        <v>216</v>
      </c>
      <c r="C92" s="205"/>
      <c r="D92" s="205"/>
      <c r="E92" s="117"/>
      <c r="F92" s="117"/>
      <c r="G92" s="117"/>
      <c r="H92" s="117"/>
      <c r="I92" s="94"/>
      <c r="J92" s="94"/>
      <c r="K92" s="94"/>
      <c r="L92" s="94"/>
      <c r="M92" s="94"/>
      <c r="N92" s="94"/>
      <c r="O92" s="94"/>
      <c r="P92" s="94"/>
      <c r="Q92" s="94"/>
      <c r="R92" s="94"/>
      <c r="S92" s="94"/>
    </row>
    <row r="93" spans="1:19" x14ac:dyDescent="0.35">
      <c r="A93" s="95" t="s">
        <v>217</v>
      </c>
      <c r="B93" s="204" t="s">
        <v>218</v>
      </c>
      <c r="C93" s="205"/>
      <c r="D93" s="205"/>
      <c r="E93" s="117"/>
      <c r="F93" s="117"/>
      <c r="G93" s="117"/>
      <c r="H93" s="117"/>
      <c r="I93" s="94"/>
      <c r="J93" s="94"/>
      <c r="K93" s="94"/>
      <c r="L93" s="94"/>
      <c r="M93" s="94"/>
      <c r="N93" s="94"/>
      <c r="O93" s="94"/>
      <c r="P93" s="94"/>
      <c r="Q93" s="94"/>
      <c r="R93" s="94"/>
      <c r="S93" s="94"/>
    </row>
    <row r="94" spans="1:19" x14ac:dyDescent="0.35">
      <c r="A94" s="95" t="s">
        <v>219</v>
      </c>
      <c r="B94" s="204" t="s">
        <v>220</v>
      </c>
      <c r="C94" s="205"/>
      <c r="D94" s="205"/>
      <c r="E94" s="117"/>
      <c r="F94" s="117"/>
      <c r="G94" s="117"/>
      <c r="H94" s="117"/>
      <c r="I94" s="94"/>
      <c r="J94" s="94"/>
      <c r="K94" s="94"/>
      <c r="L94" s="94"/>
      <c r="M94" s="94"/>
      <c r="N94" s="94"/>
      <c r="O94" s="94"/>
      <c r="P94" s="94"/>
      <c r="Q94" s="94"/>
      <c r="R94" s="94"/>
      <c r="S94" s="94"/>
    </row>
    <row r="95" spans="1:19" x14ac:dyDescent="0.35">
      <c r="A95" s="95" t="s">
        <v>221</v>
      </c>
      <c r="B95" s="204" t="s">
        <v>222</v>
      </c>
      <c r="C95" s="205"/>
      <c r="D95" s="205"/>
      <c r="E95" s="117"/>
      <c r="F95" s="117"/>
      <c r="G95" s="117"/>
      <c r="H95" s="117"/>
      <c r="I95" s="94"/>
      <c r="J95" s="94"/>
      <c r="K95" s="94"/>
      <c r="L95" s="94"/>
      <c r="M95" s="94"/>
      <c r="N95" s="94"/>
      <c r="O95" s="94"/>
      <c r="P95" s="94"/>
      <c r="Q95" s="94"/>
      <c r="R95" s="94"/>
      <c r="S95" s="94"/>
    </row>
    <row r="96" spans="1:19" ht="24" customHeight="1" x14ac:dyDescent="0.35">
      <c r="A96" s="99" t="s">
        <v>223</v>
      </c>
      <c r="B96" s="206" t="s">
        <v>224</v>
      </c>
      <c r="C96" s="205"/>
      <c r="D96" s="205"/>
      <c r="E96" s="117"/>
      <c r="F96" s="117"/>
      <c r="G96" s="117"/>
      <c r="H96" s="117"/>
      <c r="I96" s="94"/>
      <c r="J96" s="94"/>
      <c r="K96" s="94"/>
      <c r="L96" s="94"/>
      <c r="M96" s="94"/>
      <c r="N96" s="94"/>
      <c r="O96" s="94"/>
      <c r="P96" s="94"/>
      <c r="Q96" s="94"/>
      <c r="R96" s="94"/>
      <c r="S96" s="94"/>
    </row>
    <row r="97" spans="1:19" x14ac:dyDescent="0.35">
      <c r="A97" s="98"/>
      <c r="B97" s="198" t="s">
        <v>225</v>
      </c>
      <c r="C97" s="207"/>
      <c r="D97" s="207"/>
      <c r="E97" s="109">
        <f>SUM(E56+E70+E71+E75+E96)</f>
        <v>0</v>
      </c>
      <c r="F97" s="109">
        <f>SUM(F56+F70+F71+F75+F96)</f>
        <v>0</v>
      </c>
      <c r="G97" s="109">
        <f>SUM(G56+G70+G71+G75+G96)</f>
        <v>0</v>
      </c>
      <c r="H97" s="109">
        <f>SUM(H56+H70+H71+H75+H96)</f>
        <v>0</v>
      </c>
      <c r="I97" s="94"/>
      <c r="J97" s="94"/>
      <c r="K97" s="94"/>
      <c r="L97" s="94"/>
      <c r="M97" s="94"/>
      <c r="N97" s="94"/>
      <c r="O97" s="94"/>
      <c r="P97" s="94"/>
      <c r="Q97" s="94"/>
      <c r="R97" s="94"/>
      <c r="S97" s="94"/>
    </row>
    <row r="98" spans="1:19" x14ac:dyDescent="0.35">
      <c r="A98" s="208" t="s">
        <v>27</v>
      </c>
      <c r="B98" s="208"/>
      <c r="C98" s="208"/>
      <c r="D98" s="208"/>
      <c r="E98" s="112">
        <f>+E54-E97</f>
        <v>0</v>
      </c>
      <c r="F98" s="112">
        <f>+F54-F97</f>
        <v>0</v>
      </c>
      <c r="G98" s="112">
        <f>+G54-G97</f>
        <v>0</v>
      </c>
      <c r="H98" s="112">
        <f>+H54-H97</f>
        <v>0</v>
      </c>
      <c r="I98" s="94"/>
      <c r="J98" s="94"/>
      <c r="K98" s="94"/>
      <c r="L98" s="94"/>
      <c r="M98" s="94"/>
      <c r="N98" s="94"/>
      <c r="O98" s="94"/>
      <c r="P98" s="94"/>
      <c r="Q98" s="94"/>
      <c r="R98" s="94"/>
      <c r="S98" s="94"/>
    </row>
    <row r="99" spans="1:19" x14ac:dyDescent="0.35">
      <c r="A99" s="100"/>
      <c r="B99" s="100"/>
      <c r="C99" s="100"/>
      <c r="D99" s="100"/>
      <c r="E99" s="101"/>
      <c r="F99" s="101"/>
      <c r="G99" s="101"/>
      <c r="H99" s="101"/>
      <c r="I99" s="94"/>
      <c r="J99" s="94"/>
      <c r="K99" s="94"/>
      <c r="L99" s="94"/>
      <c r="M99" s="94"/>
      <c r="N99" s="94"/>
      <c r="O99" s="94"/>
      <c r="P99" s="94"/>
      <c r="Q99" s="94"/>
      <c r="R99" s="94"/>
      <c r="S99" s="94"/>
    </row>
    <row r="100" spans="1:19" x14ac:dyDescent="0.35">
      <c r="A100" s="125" t="s">
        <v>6</v>
      </c>
      <c r="B100" s="209" t="s">
        <v>28</v>
      </c>
      <c r="C100" s="209"/>
      <c r="D100" s="209"/>
      <c r="E100" s="96">
        <f>E2</f>
        <v>44561</v>
      </c>
      <c r="F100" s="96">
        <f>F2</f>
        <v>44926</v>
      </c>
      <c r="G100" s="96">
        <f>G2</f>
        <v>44742</v>
      </c>
      <c r="H100" s="96">
        <f>H2</f>
        <v>45107</v>
      </c>
      <c r="I100" s="94"/>
      <c r="J100" s="94"/>
      <c r="K100" s="94"/>
      <c r="L100" s="94"/>
      <c r="M100" s="94"/>
      <c r="N100" s="94"/>
      <c r="O100" s="94"/>
      <c r="P100" s="94"/>
      <c r="Q100" s="94"/>
      <c r="R100" s="94"/>
      <c r="S100" s="94"/>
    </row>
    <row r="101" spans="1:19" x14ac:dyDescent="0.35">
      <c r="A101" s="97" t="s">
        <v>96</v>
      </c>
      <c r="B101" s="210" t="s">
        <v>226</v>
      </c>
      <c r="C101" s="210"/>
      <c r="D101" s="210"/>
      <c r="E101" s="120"/>
      <c r="F101" s="120"/>
      <c r="G101" s="120"/>
      <c r="H101" s="120"/>
      <c r="I101" s="94"/>
      <c r="J101" s="94"/>
      <c r="K101" s="94"/>
      <c r="L101" s="94"/>
      <c r="M101" s="94"/>
      <c r="N101" s="94"/>
      <c r="O101" s="94"/>
      <c r="P101" s="94"/>
      <c r="Q101" s="94"/>
      <c r="R101" s="94"/>
      <c r="S101" s="94"/>
    </row>
    <row r="102" spans="1:19" x14ac:dyDescent="0.35">
      <c r="A102" s="97" t="s">
        <v>110</v>
      </c>
      <c r="B102" s="201" t="s">
        <v>227</v>
      </c>
      <c r="C102" s="201"/>
      <c r="D102" s="201"/>
      <c r="E102" s="120"/>
      <c r="F102" s="120"/>
      <c r="G102" s="120"/>
      <c r="H102" s="120"/>
      <c r="I102" s="94"/>
      <c r="J102" s="94"/>
      <c r="K102" s="94"/>
      <c r="L102" s="94"/>
      <c r="M102" s="94"/>
      <c r="N102" s="94"/>
      <c r="O102" s="94"/>
      <c r="P102" s="94"/>
      <c r="Q102" s="94"/>
      <c r="R102" s="94"/>
      <c r="S102" s="94"/>
    </row>
    <row r="103" spans="1:19" x14ac:dyDescent="0.35">
      <c r="A103" s="97" t="s">
        <v>129</v>
      </c>
      <c r="B103" s="201" t="s">
        <v>228</v>
      </c>
      <c r="C103" s="201"/>
      <c r="D103" s="201"/>
      <c r="E103" s="120"/>
      <c r="F103" s="120"/>
      <c r="G103" s="120"/>
      <c r="H103" s="120"/>
      <c r="I103" s="94"/>
      <c r="J103" s="94"/>
      <c r="K103" s="94"/>
      <c r="L103" s="94"/>
      <c r="M103" s="94"/>
      <c r="N103" s="94"/>
      <c r="O103" s="94"/>
      <c r="P103" s="94"/>
      <c r="Q103" s="94"/>
      <c r="R103" s="94"/>
      <c r="S103" s="94"/>
    </row>
    <row r="104" spans="1:19" x14ac:dyDescent="0.35">
      <c r="A104" s="97" t="s">
        <v>149</v>
      </c>
      <c r="B104" s="201" t="s">
        <v>229</v>
      </c>
      <c r="C104" s="201"/>
      <c r="D104" s="201"/>
      <c r="E104" s="109">
        <f>SUM(E101:E103)</f>
        <v>0</v>
      </c>
      <c r="F104" s="109">
        <f>SUM(F101:F103)</f>
        <v>0</v>
      </c>
      <c r="G104" s="109">
        <f>SUM(G101:G103)</f>
        <v>0</v>
      </c>
      <c r="H104" s="109">
        <f>SUM(H101:H103)</f>
        <v>0</v>
      </c>
      <c r="I104" s="94"/>
      <c r="J104" s="94"/>
      <c r="K104" s="94"/>
      <c r="L104" s="94"/>
      <c r="M104" s="94"/>
      <c r="N104" s="94"/>
      <c r="O104" s="94"/>
      <c r="P104" s="94"/>
      <c r="Q104" s="94"/>
      <c r="R104" s="94"/>
      <c r="S104" s="94"/>
    </row>
    <row r="105" spans="1:19" x14ac:dyDescent="0.35">
      <c r="A105" s="97" t="s">
        <v>190</v>
      </c>
      <c r="B105" s="201" t="s">
        <v>230</v>
      </c>
      <c r="C105" s="201"/>
      <c r="D105" s="201"/>
      <c r="E105" s="120"/>
      <c r="F105" s="120"/>
      <c r="G105" s="120"/>
      <c r="H105" s="120"/>
      <c r="I105" s="94"/>
      <c r="J105" s="94"/>
      <c r="K105" s="94"/>
      <c r="L105" s="94"/>
      <c r="M105" s="94"/>
      <c r="N105" s="94"/>
      <c r="O105" s="94"/>
      <c r="P105" s="94"/>
      <c r="Q105" s="94"/>
      <c r="R105" s="94"/>
      <c r="S105" s="94"/>
    </row>
    <row r="106" spans="1:19" x14ac:dyDescent="0.35">
      <c r="A106" s="97" t="s">
        <v>231</v>
      </c>
      <c r="B106" s="201" t="s">
        <v>232</v>
      </c>
      <c r="C106" s="201"/>
      <c r="D106" s="201"/>
      <c r="E106" s="120"/>
      <c r="F106" s="120"/>
      <c r="G106" s="120"/>
      <c r="H106" s="120"/>
      <c r="I106" s="94"/>
      <c r="J106" s="94"/>
      <c r="K106" s="94"/>
      <c r="L106" s="94"/>
      <c r="M106" s="94"/>
      <c r="N106" s="94"/>
      <c r="O106" s="94"/>
      <c r="P106" s="94"/>
      <c r="Q106" s="94"/>
      <c r="R106" s="94"/>
      <c r="S106" s="94"/>
    </row>
    <row r="107" spans="1:19" x14ac:dyDescent="0.35">
      <c r="A107" s="97" t="s">
        <v>233</v>
      </c>
      <c r="B107" s="201" t="s">
        <v>234</v>
      </c>
      <c r="C107" s="201"/>
      <c r="D107" s="201"/>
      <c r="E107" s="117"/>
      <c r="F107" s="117"/>
      <c r="G107" s="117"/>
      <c r="H107" s="117"/>
      <c r="I107" s="94"/>
      <c r="J107" s="94"/>
      <c r="K107" s="94"/>
      <c r="L107" s="94"/>
      <c r="M107" s="94"/>
      <c r="N107" s="94"/>
      <c r="O107" s="94"/>
      <c r="P107" s="94"/>
      <c r="Q107" s="94"/>
      <c r="R107" s="94"/>
      <c r="S107" s="94"/>
    </row>
    <row r="108" spans="1:19" ht="23.5" customHeight="1" x14ac:dyDescent="0.35">
      <c r="A108" s="97" t="s">
        <v>235</v>
      </c>
      <c r="B108" s="201" t="s">
        <v>236</v>
      </c>
      <c r="C108" s="201"/>
      <c r="D108" s="201"/>
      <c r="E108" s="120"/>
      <c r="F108" s="120"/>
      <c r="G108" s="120"/>
      <c r="H108" s="120"/>
      <c r="I108" s="94"/>
      <c r="J108" s="94"/>
      <c r="K108" s="94"/>
      <c r="L108" s="94"/>
      <c r="M108" s="94"/>
      <c r="N108" s="94"/>
      <c r="O108" s="94"/>
      <c r="P108" s="94"/>
      <c r="Q108" s="94"/>
      <c r="R108" s="94"/>
      <c r="S108" s="94"/>
    </row>
    <row r="109" spans="1:19" x14ac:dyDescent="0.35">
      <c r="A109" s="97" t="s">
        <v>237</v>
      </c>
      <c r="B109" s="201" t="s">
        <v>238</v>
      </c>
      <c r="C109" s="201" t="s">
        <v>238</v>
      </c>
      <c r="D109" s="201" t="s">
        <v>238</v>
      </c>
      <c r="E109" s="120"/>
      <c r="F109" s="120"/>
      <c r="G109" s="120"/>
      <c r="H109" s="120"/>
      <c r="I109" s="94"/>
      <c r="J109" s="94"/>
      <c r="K109" s="94"/>
      <c r="L109" s="94"/>
      <c r="M109" s="94"/>
      <c r="N109" s="94"/>
      <c r="O109" s="94"/>
      <c r="P109" s="94"/>
      <c r="Q109" s="94"/>
      <c r="R109" s="94"/>
      <c r="S109" s="94"/>
    </row>
    <row r="110" spans="1:19" x14ac:dyDescent="0.35">
      <c r="A110" s="97" t="s">
        <v>239</v>
      </c>
      <c r="B110" s="201" t="s">
        <v>240</v>
      </c>
      <c r="C110" s="201" t="s">
        <v>240</v>
      </c>
      <c r="D110" s="201" t="s">
        <v>240</v>
      </c>
      <c r="E110" s="120"/>
      <c r="F110" s="120"/>
      <c r="G110" s="120"/>
      <c r="H110" s="120"/>
      <c r="I110" s="94"/>
      <c r="J110" s="94"/>
      <c r="K110" s="94"/>
      <c r="L110" s="94"/>
      <c r="M110" s="94"/>
      <c r="N110" s="94"/>
      <c r="O110" s="94"/>
      <c r="P110" s="94"/>
      <c r="Q110" s="94"/>
      <c r="R110" s="94"/>
      <c r="S110" s="94"/>
    </row>
    <row r="111" spans="1:19" ht="20.5" customHeight="1" x14ac:dyDescent="0.35">
      <c r="A111" s="97" t="s">
        <v>241</v>
      </c>
      <c r="B111" s="201" t="s">
        <v>242</v>
      </c>
      <c r="C111" s="201" t="s">
        <v>242</v>
      </c>
      <c r="D111" s="201" t="s">
        <v>242</v>
      </c>
      <c r="E111" s="120"/>
      <c r="F111" s="120"/>
      <c r="G111" s="120"/>
      <c r="H111" s="120"/>
      <c r="I111" s="94"/>
      <c r="J111" s="94"/>
      <c r="K111" s="94"/>
      <c r="L111" s="94"/>
      <c r="M111" s="94"/>
      <c r="N111" s="94"/>
      <c r="O111" s="94"/>
      <c r="P111" s="94"/>
      <c r="Q111" s="94"/>
      <c r="R111" s="94"/>
      <c r="S111" s="94"/>
    </row>
    <row r="112" spans="1:19" x14ac:dyDescent="0.35">
      <c r="A112" s="97" t="s">
        <v>243</v>
      </c>
      <c r="B112" s="201" t="s">
        <v>244</v>
      </c>
      <c r="C112" s="201" t="s">
        <v>244</v>
      </c>
      <c r="D112" s="201" t="s">
        <v>244</v>
      </c>
      <c r="E112" s="120"/>
      <c r="F112" s="120"/>
      <c r="G112" s="120"/>
      <c r="H112" s="120"/>
      <c r="I112" s="94"/>
      <c r="J112" s="94"/>
      <c r="K112" s="94"/>
      <c r="L112" s="94"/>
      <c r="M112" s="94"/>
      <c r="N112" s="94"/>
      <c r="O112" s="94"/>
      <c r="P112" s="94"/>
      <c r="Q112" s="94"/>
      <c r="R112" s="94"/>
      <c r="S112" s="94"/>
    </row>
    <row r="113" spans="1:19" x14ac:dyDescent="0.35">
      <c r="A113" s="97" t="s">
        <v>245</v>
      </c>
      <c r="B113" s="201" t="s">
        <v>246</v>
      </c>
      <c r="C113" s="201" t="s">
        <v>246</v>
      </c>
      <c r="D113" s="201" t="s">
        <v>246</v>
      </c>
      <c r="E113" s="109">
        <f>SUM(E104:E112)</f>
        <v>0</v>
      </c>
      <c r="F113" s="109">
        <f>SUM(F104:F112)</f>
        <v>0</v>
      </c>
      <c r="G113" s="109">
        <f>SUM(G104:G112)</f>
        <v>0</v>
      </c>
      <c r="H113" s="109">
        <f>SUM(H104:H112)</f>
        <v>0</v>
      </c>
      <c r="I113" s="94"/>
      <c r="J113" s="94"/>
      <c r="K113" s="94"/>
      <c r="L113" s="94"/>
      <c r="M113" s="94"/>
      <c r="N113" s="94"/>
      <c r="O113" s="94"/>
      <c r="P113" s="94"/>
      <c r="Q113" s="94"/>
      <c r="R113" s="94"/>
      <c r="S113" s="94"/>
    </row>
    <row r="114" spans="1:19" x14ac:dyDescent="0.35">
      <c r="A114" s="97" t="s">
        <v>247</v>
      </c>
      <c r="B114" s="201" t="s">
        <v>248</v>
      </c>
      <c r="C114" s="201" t="s">
        <v>248</v>
      </c>
      <c r="D114" s="201" t="s">
        <v>248</v>
      </c>
      <c r="E114" s="120"/>
      <c r="F114" s="120"/>
      <c r="G114" s="120"/>
      <c r="H114" s="120"/>
      <c r="I114" s="94"/>
      <c r="J114" s="94"/>
      <c r="K114" s="94"/>
      <c r="L114" s="94"/>
      <c r="M114" s="94"/>
      <c r="N114" s="94"/>
      <c r="O114" s="94"/>
      <c r="P114" s="94"/>
      <c r="Q114" s="94"/>
      <c r="R114" s="94"/>
      <c r="S114" s="94"/>
    </row>
    <row r="115" spans="1:19" x14ac:dyDescent="0.35">
      <c r="A115" s="97" t="s">
        <v>249</v>
      </c>
      <c r="B115" s="201" t="s">
        <v>250</v>
      </c>
      <c r="C115" s="201" t="s">
        <v>250</v>
      </c>
      <c r="D115" s="201" t="s">
        <v>250</v>
      </c>
      <c r="E115" s="109">
        <f>SUM(E113:E114)</f>
        <v>0</v>
      </c>
      <c r="F115" s="109">
        <f>SUM(F113:F114)</f>
        <v>0</v>
      </c>
      <c r="G115" s="109">
        <f>SUM(G113:G114)</f>
        <v>0</v>
      </c>
      <c r="H115" s="109">
        <f>SUM(H113:H114)</f>
        <v>0</v>
      </c>
      <c r="I115" s="94"/>
      <c r="J115" s="94"/>
      <c r="K115" s="94"/>
      <c r="L115" s="94"/>
      <c r="M115" s="94"/>
      <c r="N115" s="94"/>
      <c r="O115" s="94"/>
      <c r="P115" s="94"/>
      <c r="Q115" s="94"/>
      <c r="R115" s="94"/>
      <c r="S115" s="94"/>
    </row>
    <row r="116" spans="1:19" x14ac:dyDescent="0.35">
      <c r="A116" s="94"/>
      <c r="B116" s="202"/>
      <c r="C116" s="202"/>
      <c r="D116" s="202"/>
      <c r="E116" s="94"/>
      <c r="F116" s="94"/>
      <c r="G116" s="94"/>
      <c r="H116" s="94"/>
      <c r="I116" s="94"/>
      <c r="J116" s="94"/>
      <c r="K116" s="94"/>
      <c r="L116" s="94"/>
      <c r="M116" s="94"/>
      <c r="N116" s="94"/>
      <c r="O116" s="94"/>
      <c r="P116" s="94"/>
      <c r="Q116" s="94"/>
      <c r="R116" s="94"/>
      <c r="S116" s="94"/>
    </row>
    <row r="117" spans="1:19" x14ac:dyDescent="0.35">
      <c r="A117" s="203" t="s">
        <v>251</v>
      </c>
      <c r="B117" s="203"/>
      <c r="C117" s="203"/>
      <c r="D117" s="203"/>
      <c r="E117" s="102">
        <f>E2</f>
        <v>44561</v>
      </c>
      <c r="F117" s="102">
        <f>F2</f>
        <v>44926</v>
      </c>
      <c r="G117" s="102">
        <f>G2</f>
        <v>44742</v>
      </c>
      <c r="H117" s="102">
        <f>H2</f>
        <v>45107</v>
      </c>
      <c r="I117" s="94"/>
      <c r="J117" s="94"/>
      <c r="K117" s="94"/>
      <c r="L117" s="94"/>
      <c r="M117" s="94"/>
      <c r="N117" s="94"/>
      <c r="O117" s="94"/>
      <c r="P117" s="94"/>
      <c r="Q117" s="94"/>
      <c r="R117" s="94"/>
      <c r="S117" s="94"/>
    </row>
    <row r="118" spans="1:19" x14ac:dyDescent="0.35">
      <c r="A118" s="200" t="s">
        <v>65</v>
      </c>
      <c r="B118" s="200"/>
      <c r="C118" s="200"/>
      <c r="D118" s="200"/>
      <c r="E118" s="112"/>
      <c r="F118" s="112"/>
      <c r="G118" s="112"/>
      <c r="H118" s="112"/>
      <c r="I118" s="94"/>
      <c r="J118" s="94"/>
      <c r="K118" s="194"/>
      <c r="L118" s="194"/>
      <c r="M118" s="194"/>
      <c r="N118" s="194"/>
      <c r="O118" s="194"/>
      <c r="P118" s="194"/>
      <c r="Q118" s="194"/>
      <c r="R118" s="194"/>
      <c r="S118" s="194"/>
    </row>
    <row r="119" spans="1:19" x14ac:dyDescent="0.35">
      <c r="A119" s="193" t="s">
        <v>252</v>
      </c>
      <c r="B119" s="193"/>
      <c r="C119" s="193"/>
      <c r="D119" s="193"/>
      <c r="E119" s="104" t="s">
        <v>253</v>
      </c>
      <c r="F119" s="104" t="e">
        <f>(F118-E118)/E118</f>
        <v>#DIV/0!</v>
      </c>
      <c r="G119" s="104" t="e">
        <f>(G118-F118)/F118</f>
        <v>#DIV/0!</v>
      </c>
      <c r="H119" s="104" t="e">
        <f>(H118-G118)/G118</f>
        <v>#DIV/0!</v>
      </c>
      <c r="I119" s="94"/>
      <c r="J119" s="94"/>
      <c r="K119" s="196"/>
      <c r="L119" s="196"/>
      <c r="M119" s="196"/>
      <c r="N119" s="196"/>
      <c r="O119" s="196"/>
      <c r="P119" s="196"/>
      <c r="Q119" s="196"/>
      <c r="R119" s="196"/>
      <c r="S119" s="196"/>
    </row>
    <row r="120" spans="1:19" x14ac:dyDescent="0.35">
      <c r="A120" s="200" t="s">
        <v>66</v>
      </c>
      <c r="B120" s="200"/>
      <c r="C120" s="200"/>
      <c r="D120" s="200"/>
      <c r="E120" s="112">
        <f>E104+E105+E106</f>
        <v>0</v>
      </c>
      <c r="F120" s="112">
        <f>F104+F105+F106</f>
        <v>0</v>
      </c>
      <c r="G120" s="112">
        <f>G104+G105+G106</f>
        <v>0</v>
      </c>
      <c r="H120" s="112">
        <f>H104+H105+H106</f>
        <v>0</v>
      </c>
      <c r="I120" s="94"/>
      <c r="J120" s="94"/>
      <c r="K120" s="194"/>
      <c r="L120" s="194"/>
      <c r="M120" s="194"/>
      <c r="N120" s="194"/>
      <c r="O120" s="194"/>
      <c r="P120" s="194"/>
      <c r="Q120" s="194"/>
      <c r="R120" s="194"/>
      <c r="S120" s="194"/>
    </row>
    <row r="121" spans="1:19" x14ac:dyDescent="0.35">
      <c r="A121" s="200" t="s">
        <v>254</v>
      </c>
      <c r="B121" s="200"/>
      <c r="C121" s="200"/>
      <c r="D121" s="200"/>
      <c r="E121" s="117"/>
      <c r="F121" s="117"/>
      <c r="G121" s="117"/>
      <c r="H121" s="117"/>
      <c r="I121" s="94"/>
      <c r="J121" s="94"/>
      <c r="K121" s="194"/>
      <c r="L121" s="194"/>
      <c r="M121" s="194"/>
      <c r="N121" s="194"/>
      <c r="O121" s="194"/>
      <c r="P121" s="194"/>
      <c r="Q121" s="194"/>
      <c r="R121" s="194"/>
      <c r="S121" s="194"/>
    </row>
    <row r="122" spans="1:19" x14ac:dyDescent="0.35">
      <c r="A122" s="200" t="s">
        <v>13</v>
      </c>
      <c r="B122" s="200"/>
      <c r="C122" s="200"/>
      <c r="D122" s="200"/>
      <c r="E122" s="107">
        <f>E120+E121</f>
        <v>0</v>
      </c>
      <c r="F122" s="107">
        <f>F120+F121</f>
        <v>0</v>
      </c>
      <c r="G122" s="107">
        <f>G120+G121</f>
        <v>0</v>
      </c>
      <c r="H122" s="107">
        <f>H120+H121</f>
        <v>0</v>
      </c>
      <c r="I122" s="94"/>
      <c r="J122" s="94"/>
      <c r="K122" s="194"/>
      <c r="L122" s="194"/>
      <c r="M122" s="194"/>
      <c r="N122" s="194"/>
      <c r="O122" s="194"/>
      <c r="P122" s="194"/>
      <c r="Q122" s="194"/>
      <c r="R122" s="194"/>
      <c r="S122" s="194"/>
    </row>
    <row r="123" spans="1:19" x14ac:dyDescent="0.35">
      <c r="A123" s="193" t="s">
        <v>255</v>
      </c>
      <c r="B123" s="193"/>
      <c r="C123" s="193"/>
      <c r="D123" s="193"/>
      <c r="E123" s="104" t="e">
        <f>E122/E101</f>
        <v>#DIV/0!</v>
      </c>
      <c r="F123" s="104" t="e">
        <f>F122/F101</f>
        <v>#DIV/0!</v>
      </c>
      <c r="G123" s="104" t="e">
        <f>G122/G101</f>
        <v>#DIV/0!</v>
      </c>
      <c r="H123" s="104" t="e">
        <f>H122/H101</f>
        <v>#DIV/0!</v>
      </c>
      <c r="I123" s="94"/>
      <c r="J123" s="94"/>
      <c r="K123" s="196"/>
      <c r="L123" s="196"/>
      <c r="M123" s="196"/>
      <c r="N123" s="196"/>
      <c r="O123" s="196"/>
      <c r="P123" s="196"/>
      <c r="Q123" s="196"/>
      <c r="R123" s="196"/>
      <c r="S123" s="196"/>
    </row>
    <row r="124" spans="1:19" x14ac:dyDescent="0.35">
      <c r="A124" s="198" t="s">
        <v>256</v>
      </c>
      <c r="B124" s="198"/>
      <c r="C124" s="198"/>
      <c r="D124" s="198"/>
      <c r="E124" s="107">
        <f>E3</f>
        <v>0</v>
      </c>
      <c r="F124" s="107">
        <f>F3</f>
        <v>0</v>
      </c>
      <c r="G124" s="107">
        <f>G3</f>
        <v>0</v>
      </c>
      <c r="H124" s="107">
        <f>H3</f>
        <v>0</v>
      </c>
      <c r="I124" s="94"/>
      <c r="J124" s="94"/>
      <c r="K124" s="199"/>
      <c r="L124" s="199"/>
      <c r="M124" s="199"/>
      <c r="N124" s="199"/>
      <c r="O124" s="199"/>
      <c r="P124" s="199"/>
      <c r="Q124" s="199"/>
      <c r="R124" s="199"/>
      <c r="S124" s="199"/>
    </row>
    <row r="125" spans="1:19" x14ac:dyDescent="0.35">
      <c r="A125" s="198" t="s">
        <v>67</v>
      </c>
      <c r="B125" s="198"/>
      <c r="C125" s="198"/>
      <c r="D125" s="198"/>
      <c r="E125" s="107">
        <f>E35</f>
        <v>0</v>
      </c>
      <c r="F125" s="107">
        <f t="shared" ref="F125:H126" si="0">F35</f>
        <v>0</v>
      </c>
      <c r="G125" s="107">
        <f t="shared" si="0"/>
        <v>0</v>
      </c>
      <c r="H125" s="107">
        <f t="shared" si="0"/>
        <v>0</v>
      </c>
      <c r="I125" s="94"/>
      <c r="J125" s="94"/>
      <c r="K125" s="199"/>
      <c r="L125" s="199"/>
      <c r="M125" s="199"/>
      <c r="N125" s="199"/>
      <c r="O125" s="199"/>
      <c r="P125" s="199"/>
      <c r="Q125" s="199"/>
      <c r="R125" s="199"/>
      <c r="S125" s="199"/>
    </row>
    <row r="126" spans="1:19" x14ac:dyDescent="0.35">
      <c r="A126" s="200" t="s">
        <v>257</v>
      </c>
      <c r="B126" s="200"/>
      <c r="C126" s="200"/>
      <c r="D126" s="200"/>
      <c r="E126" s="107">
        <f>E36</f>
        <v>0</v>
      </c>
      <c r="F126" s="107">
        <f t="shared" si="0"/>
        <v>0</v>
      </c>
      <c r="G126" s="107">
        <f t="shared" si="0"/>
        <v>0</v>
      </c>
      <c r="H126" s="107">
        <f t="shared" si="0"/>
        <v>0</v>
      </c>
      <c r="I126" s="94"/>
      <c r="J126" s="94"/>
      <c r="K126" s="194"/>
      <c r="L126" s="194"/>
      <c r="M126" s="194"/>
      <c r="N126" s="194"/>
      <c r="O126" s="194"/>
      <c r="P126" s="194"/>
      <c r="Q126" s="194"/>
      <c r="R126" s="194"/>
      <c r="S126" s="194"/>
    </row>
    <row r="127" spans="1:19" x14ac:dyDescent="0.35">
      <c r="A127" s="200" t="s">
        <v>258</v>
      </c>
      <c r="B127" s="200"/>
      <c r="C127" s="200"/>
      <c r="D127" s="200"/>
      <c r="E127" s="107">
        <f>E45</f>
        <v>0</v>
      </c>
      <c r="F127" s="107">
        <f>F45</f>
        <v>0</v>
      </c>
      <c r="G127" s="107">
        <f>G45</f>
        <v>0</v>
      </c>
      <c r="H127" s="107">
        <f>H45</f>
        <v>0</v>
      </c>
      <c r="I127" s="94"/>
      <c r="J127" s="94"/>
      <c r="K127" s="194"/>
      <c r="L127" s="194"/>
      <c r="M127" s="194"/>
      <c r="N127" s="194"/>
      <c r="O127" s="194"/>
      <c r="P127" s="194"/>
      <c r="Q127" s="194"/>
      <c r="R127" s="194"/>
      <c r="S127" s="194"/>
    </row>
    <row r="128" spans="1:19" x14ac:dyDescent="0.35">
      <c r="A128" s="198" t="s">
        <v>259</v>
      </c>
      <c r="B128" s="198"/>
      <c r="C128" s="198"/>
      <c r="D128" s="198"/>
      <c r="E128" s="107">
        <f>E97</f>
        <v>0</v>
      </c>
      <c r="F128" s="107">
        <f>F97</f>
        <v>0</v>
      </c>
      <c r="G128" s="107">
        <f>G97</f>
        <v>0</v>
      </c>
      <c r="H128" s="107">
        <f>H97</f>
        <v>0</v>
      </c>
      <c r="I128" s="94"/>
      <c r="J128" s="94"/>
      <c r="K128" s="199"/>
      <c r="L128" s="199"/>
      <c r="M128" s="199"/>
      <c r="N128" s="199"/>
      <c r="O128" s="199"/>
      <c r="P128" s="199"/>
      <c r="Q128" s="199"/>
      <c r="R128" s="199"/>
      <c r="S128" s="199"/>
    </row>
    <row r="129" spans="1:19" x14ac:dyDescent="0.35">
      <c r="A129" s="200" t="s">
        <v>260</v>
      </c>
      <c r="B129" s="200"/>
      <c r="C129" s="200"/>
      <c r="D129" s="200"/>
      <c r="E129" s="107">
        <f>E58</f>
        <v>0</v>
      </c>
      <c r="F129" s="107">
        <f>F58</f>
        <v>0</v>
      </c>
      <c r="G129" s="107">
        <f>G58</f>
        <v>0</v>
      </c>
      <c r="H129" s="107">
        <f>H58</f>
        <v>0</v>
      </c>
      <c r="I129" s="94"/>
      <c r="J129" s="94"/>
      <c r="K129" s="194"/>
      <c r="L129" s="194"/>
      <c r="M129" s="194"/>
      <c r="N129" s="194"/>
      <c r="O129" s="194"/>
      <c r="P129" s="194"/>
      <c r="Q129" s="194"/>
      <c r="R129" s="194"/>
      <c r="S129" s="194"/>
    </row>
    <row r="130" spans="1:19" x14ac:dyDescent="0.35">
      <c r="A130" s="198" t="s">
        <v>261</v>
      </c>
      <c r="B130" s="198"/>
      <c r="C130" s="198"/>
      <c r="D130" s="198"/>
      <c r="E130" s="107">
        <f>E56</f>
        <v>0</v>
      </c>
      <c r="F130" s="107">
        <f>F56</f>
        <v>0</v>
      </c>
      <c r="G130" s="107">
        <f>G56</f>
        <v>0</v>
      </c>
      <c r="H130" s="107">
        <f>H56</f>
        <v>0</v>
      </c>
      <c r="I130" s="94"/>
      <c r="J130" s="94"/>
      <c r="K130" s="199"/>
      <c r="L130" s="199"/>
      <c r="M130" s="199"/>
      <c r="N130" s="199"/>
      <c r="O130" s="199"/>
      <c r="P130" s="199"/>
      <c r="Q130" s="199"/>
      <c r="R130" s="199"/>
      <c r="S130" s="199"/>
    </row>
    <row r="131" spans="1:19" x14ac:dyDescent="0.35">
      <c r="A131" s="198" t="s">
        <v>262</v>
      </c>
      <c r="B131" s="198"/>
      <c r="C131" s="198"/>
      <c r="D131" s="198"/>
      <c r="E131" s="107">
        <f>E76</f>
        <v>0</v>
      </c>
      <c r="F131" s="107">
        <f>F76</f>
        <v>0</v>
      </c>
      <c r="G131" s="107">
        <f>G76</f>
        <v>0</v>
      </c>
      <c r="H131" s="107">
        <f>H76</f>
        <v>0</v>
      </c>
      <c r="I131" s="94"/>
      <c r="J131" s="94"/>
      <c r="K131" s="199"/>
      <c r="L131" s="199"/>
      <c r="M131" s="199"/>
      <c r="N131" s="199"/>
      <c r="O131" s="199"/>
      <c r="P131" s="199"/>
      <c r="Q131" s="199"/>
      <c r="R131" s="199"/>
      <c r="S131" s="199"/>
    </row>
    <row r="132" spans="1:19" x14ac:dyDescent="0.35">
      <c r="A132" s="198" t="s">
        <v>68</v>
      </c>
      <c r="B132" s="198"/>
      <c r="C132" s="198"/>
      <c r="D132" s="198"/>
      <c r="E132" s="107">
        <f>E85</f>
        <v>0</v>
      </c>
      <c r="F132" s="107">
        <f>F85</f>
        <v>0</v>
      </c>
      <c r="G132" s="107">
        <f>G85</f>
        <v>0</v>
      </c>
      <c r="H132" s="107">
        <f>H85</f>
        <v>0</v>
      </c>
      <c r="I132" s="94"/>
      <c r="J132" s="94"/>
      <c r="K132" s="199"/>
      <c r="L132" s="199"/>
      <c r="M132" s="199"/>
      <c r="N132" s="199"/>
      <c r="O132" s="199"/>
      <c r="P132" s="199"/>
      <c r="Q132" s="199"/>
      <c r="R132" s="199"/>
      <c r="S132" s="199"/>
    </row>
    <row r="133" spans="1:19" x14ac:dyDescent="0.35">
      <c r="A133" s="200" t="s">
        <v>209</v>
      </c>
      <c r="B133" s="200"/>
      <c r="C133" s="200"/>
      <c r="D133" s="200"/>
      <c r="E133" s="107">
        <f>E89</f>
        <v>0</v>
      </c>
      <c r="F133" s="107">
        <f>F89</f>
        <v>0</v>
      </c>
      <c r="G133" s="107">
        <f>G89</f>
        <v>0</v>
      </c>
      <c r="H133" s="107">
        <f>H89</f>
        <v>0</v>
      </c>
      <c r="I133" s="94"/>
      <c r="J133" s="94"/>
      <c r="K133" s="194"/>
      <c r="L133" s="194"/>
      <c r="M133" s="194"/>
      <c r="N133" s="194"/>
      <c r="O133" s="194"/>
      <c r="P133" s="194"/>
      <c r="Q133" s="194"/>
      <c r="R133" s="194"/>
      <c r="S133" s="194"/>
    </row>
    <row r="134" spans="1:19" x14ac:dyDescent="0.35">
      <c r="A134" s="193" t="s">
        <v>263</v>
      </c>
      <c r="B134" s="193"/>
      <c r="C134" s="193"/>
      <c r="D134" s="193"/>
      <c r="E134" s="108" t="e">
        <f>E56/E97</f>
        <v>#DIV/0!</v>
      </c>
      <c r="F134" s="108" t="e">
        <f>F56/F97</f>
        <v>#DIV/0!</v>
      </c>
      <c r="G134" s="108" t="e">
        <f>G56/G97</f>
        <v>#DIV/0!</v>
      </c>
      <c r="H134" s="108" t="e">
        <f>H56/H97</f>
        <v>#DIV/0!</v>
      </c>
      <c r="I134" s="94"/>
      <c r="J134" s="94"/>
      <c r="K134" s="196"/>
      <c r="L134" s="196"/>
      <c r="M134" s="196"/>
      <c r="N134" s="196"/>
      <c r="O134" s="196"/>
      <c r="P134" s="196"/>
      <c r="Q134" s="196"/>
      <c r="R134" s="196"/>
      <c r="S134" s="196"/>
    </row>
    <row r="135" spans="1:19" x14ac:dyDescent="0.35">
      <c r="A135" s="193" t="s">
        <v>264</v>
      </c>
      <c r="B135" s="193"/>
      <c r="C135" s="193"/>
      <c r="D135" s="193"/>
      <c r="E135" s="108" t="e">
        <f>E56/(E97+'Paskolos grafikas'!$D$6)</f>
        <v>#DIV/0!</v>
      </c>
      <c r="F135" s="108" t="e">
        <f>F56/(F97+'Paskolos grafikas'!$D$6)</f>
        <v>#DIV/0!</v>
      </c>
      <c r="G135" s="108" t="e">
        <f>G56/(G97+'Paskolos grafikas'!$D$6)</f>
        <v>#DIV/0!</v>
      </c>
      <c r="H135" s="108" t="e">
        <f>H56/(H97+'Paskolos grafikas'!$D$6)</f>
        <v>#DIV/0!</v>
      </c>
      <c r="I135" s="94"/>
      <c r="J135" s="94"/>
      <c r="K135" s="197"/>
      <c r="L135" s="197"/>
      <c r="M135" s="197"/>
      <c r="N135" s="197"/>
      <c r="O135" s="197"/>
      <c r="P135" s="197"/>
      <c r="Q135" s="197"/>
      <c r="R135" s="197"/>
      <c r="S135" s="197"/>
    </row>
    <row r="136" spans="1:19" x14ac:dyDescent="0.35">
      <c r="A136" s="193" t="s">
        <v>70</v>
      </c>
      <c r="B136" s="193"/>
      <c r="C136" s="193"/>
      <c r="D136" s="193"/>
      <c r="E136" s="108" t="e">
        <f>E35/E85</f>
        <v>#DIV/0!</v>
      </c>
      <c r="F136" s="108" t="e">
        <f>F35/F85</f>
        <v>#DIV/0!</v>
      </c>
      <c r="G136" s="108" t="e">
        <f>G35/G85</f>
        <v>#DIV/0!</v>
      </c>
      <c r="H136" s="108" t="e">
        <f>H35/H85</f>
        <v>#DIV/0!</v>
      </c>
      <c r="I136" s="94"/>
      <c r="J136" s="94"/>
      <c r="K136" s="196"/>
      <c r="L136" s="196"/>
      <c r="M136" s="196"/>
      <c r="N136" s="196"/>
      <c r="O136" s="196"/>
      <c r="P136" s="196"/>
      <c r="Q136" s="196"/>
      <c r="R136" s="196"/>
      <c r="S136" s="196"/>
    </row>
    <row r="137" spans="1:19" x14ac:dyDescent="0.35">
      <c r="A137" s="193" t="s">
        <v>69</v>
      </c>
      <c r="B137" s="193"/>
      <c r="C137" s="193"/>
      <c r="D137" s="193"/>
      <c r="E137" s="108" t="e">
        <f>(E35-E36)/E85</f>
        <v>#DIV/0!</v>
      </c>
      <c r="F137" s="108" t="e">
        <f>(F35-F36)/F85</f>
        <v>#DIV/0!</v>
      </c>
      <c r="G137" s="108" t="e">
        <f>(G35-G36)/G85</f>
        <v>#DIV/0!</v>
      </c>
      <c r="H137" s="108" t="e">
        <f>(H35-H36)/H85</f>
        <v>#DIV/0!</v>
      </c>
      <c r="I137" s="94"/>
      <c r="J137" s="94"/>
      <c r="K137" s="196"/>
      <c r="L137" s="196"/>
      <c r="M137" s="196"/>
      <c r="N137" s="196"/>
      <c r="O137" s="196"/>
      <c r="P137" s="196"/>
      <c r="Q137" s="196"/>
      <c r="R137" s="196"/>
      <c r="S137" s="196"/>
    </row>
    <row r="138" spans="1:19" x14ac:dyDescent="0.35">
      <c r="A138" s="193" t="s">
        <v>265</v>
      </c>
      <c r="B138" s="193"/>
      <c r="C138" s="193"/>
      <c r="D138" s="193"/>
      <c r="E138" s="103" t="e">
        <f>360*E36/E102*-1</f>
        <v>#DIV/0!</v>
      </c>
      <c r="F138" s="103" t="e">
        <f>((MONTH(F2)-1)*30+DAY(F2))*F36/F102*-1</f>
        <v>#DIV/0!</v>
      </c>
      <c r="G138" s="103" t="e">
        <f>((MONTH(G2)-1)*30+DAY(G2))*G36/G102*-1</f>
        <v>#DIV/0!</v>
      </c>
      <c r="H138" s="103" t="e">
        <f>((MONTH(H2)-1)*30+DAY(H2))*H36/H102*-1</f>
        <v>#DIV/0!</v>
      </c>
      <c r="I138" s="94"/>
      <c r="J138" s="94"/>
      <c r="K138" s="196"/>
      <c r="L138" s="196"/>
      <c r="M138" s="196"/>
      <c r="N138" s="196"/>
      <c r="O138" s="196"/>
      <c r="P138" s="196"/>
      <c r="Q138" s="196"/>
      <c r="R138" s="196"/>
      <c r="S138" s="196"/>
    </row>
    <row r="139" spans="1:19" x14ac:dyDescent="0.35">
      <c r="A139" s="193" t="s">
        <v>266</v>
      </c>
      <c r="B139" s="193"/>
      <c r="C139" s="193"/>
      <c r="D139" s="193"/>
      <c r="E139" s="103" t="e">
        <f>360*E45/E101</f>
        <v>#DIV/0!</v>
      </c>
      <c r="F139" s="103" t="e">
        <f>((MONTH(F2)-1)*30+DAY(F2))*F45/F101</f>
        <v>#DIV/0!</v>
      </c>
      <c r="G139" s="103" t="e">
        <f>((MONTH(G2)-1)*30+DAY(G2))*G45/G101</f>
        <v>#DIV/0!</v>
      </c>
      <c r="H139" s="103" t="e">
        <f>((MONTH(H2)-1)*30+DAY(H2))*H45/H101</f>
        <v>#DIV/0!</v>
      </c>
      <c r="I139" s="94"/>
      <c r="J139" s="94"/>
      <c r="K139" s="196"/>
      <c r="L139" s="196"/>
      <c r="M139" s="196"/>
      <c r="N139" s="196"/>
      <c r="O139" s="196"/>
      <c r="P139" s="196"/>
      <c r="Q139" s="196"/>
      <c r="R139" s="196"/>
      <c r="S139" s="196"/>
    </row>
    <row r="140" spans="1:19" x14ac:dyDescent="0.35">
      <c r="A140" s="193" t="s">
        <v>267</v>
      </c>
      <c r="B140" s="193"/>
      <c r="C140" s="193"/>
      <c r="D140" s="193"/>
      <c r="E140" s="103" t="e">
        <f>360*E89/E102*-1</f>
        <v>#DIV/0!</v>
      </c>
      <c r="F140" s="103" t="e">
        <f>((MONTH(F2)-1)*30+DAY(F2))*F89/F102*-1</f>
        <v>#DIV/0!</v>
      </c>
      <c r="G140" s="103" t="e">
        <f>((MONTH(G2)-1)*30+DAY(G2))*G89/G102*-1</f>
        <v>#DIV/0!</v>
      </c>
      <c r="H140" s="103" t="e">
        <f>((MONTH(H2)-1)*30+DAY(H2))*H89/H102*-1</f>
        <v>#DIV/0!</v>
      </c>
      <c r="I140" s="94"/>
      <c r="J140" s="94"/>
      <c r="K140" s="196"/>
      <c r="L140" s="196"/>
      <c r="M140" s="196"/>
      <c r="N140" s="196"/>
      <c r="O140" s="196"/>
      <c r="P140" s="196"/>
      <c r="Q140" s="196"/>
      <c r="R140" s="196"/>
      <c r="S140" s="196"/>
    </row>
    <row r="141" spans="1:19" x14ac:dyDescent="0.35">
      <c r="A141" s="193" t="s">
        <v>268</v>
      </c>
      <c r="B141" s="193"/>
      <c r="C141" s="193"/>
      <c r="D141" s="193"/>
      <c r="E141" s="105" t="e">
        <f>(E104+E105+E106)/E101</f>
        <v>#DIV/0!</v>
      </c>
      <c r="F141" s="105" t="e">
        <f>(F104+F105+F106)/F101</f>
        <v>#DIV/0!</v>
      </c>
      <c r="G141" s="105" t="e">
        <f>(G104+G105+G106)/G101</f>
        <v>#DIV/0!</v>
      </c>
      <c r="H141" s="105" t="e">
        <f>(H104+H105+H106)/H101</f>
        <v>#DIV/0!</v>
      </c>
      <c r="I141" s="94"/>
      <c r="J141" s="94"/>
      <c r="K141" s="196"/>
      <c r="L141" s="196"/>
      <c r="M141" s="196"/>
      <c r="N141" s="196"/>
      <c r="O141" s="196"/>
      <c r="P141" s="196"/>
      <c r="Q141" s="196"/>
      <c r="R141" s="196"/>
      <c r="S141" s="196"/>
    </row>
    <row r="142" spans="1:19" x14ac:dyDescent="0.35">
      <c r="A142" s="193" t="s">
        <v>269</v>
      </c>
      <c r="B142" s="193"/>
      <c r="C142" s="193"/>
      <c r="D142" s="193"/>
      <c r="E142" s="105" t="e">
        <f>E101/E97</f>
        <v>#DIV/0!</v>
      </c>
      <c r="F142" s="105" t="e">
        <f>F101/F97</f>
        <v>#DIV/0!</v>
      </c>
      <c r="G142" s="105" t="e">
        <f>G101/G97</f>
        <v>#DIV/0!</v>
      </c>
      <c r="H142" s="105" t="e">
        <f>H101/H97</f>
        <v>#DIV/0!</v>
      </c>
      <c r="I142" s="94"/>
      <c r="J142" s="94"/>
      <c r="K142" s="196"/>
      <c r="L142" s="196"/>
      <c r="M142" s="196"/>
      <c r="N142" s="196"/>
      <c r="O142" s="196"/>
      <c r="P142" s="196"/>
      <c r="Q142" s="196"/>
      <c r="R142" s="196"/>
      <c r="S142" s="196"/>
    </row>
    <row r="143" spans="1:19" x14ac:dyDescent="0.35">
      <c r="A143" s="193" t="s">
        <v>270</v>
      </c>
      <c r="B143" s="193"/>
      <c r="C143" s="193"/>
      <c r="D143" s="193"/>
      <c r="E143" s="105" t="e">
        <f>('Paskolos grafikas'!D6+E77+E78+E86+E87-E52)/E122</f>
        <v>#DIV/0!</v>
      </c>
      <c r="F143" s="105" t="e">
        <f>('Paskolos grafikas'!D6+F77+F78+F86+F87-F52)/F122</f>
        <v>#DIV/0!</v>
      </c>
      <c r="G143" s="105" t="e">
        <f>('Paskolos grafikas'!D6+G77+G78+G86+G87-G52)/G122</f>
        <v>#DIV/0!</v>
      </c>
      <c r="H143" s="105" t="e">
        <f>('Paskolos grafikas'!D6+H77+H78+H86+H87-H52)/H122</f>
        <v>#DIV/0!</v>
      </c>
      <c r="I143" s="94"/>
      <c r="J143" s="94"/>
      <c r="K143" s="196"/>
      <c r="L143" s="196"/>
      <c r="M143" s="196"/>
      <c r="N143" s="196"/>
      <c r="O143" s="196"/>
      <c r="P143" s="196"/>
      <c r="Q143" s="196"/>
      <c r="R143" s="196"/>
      <c r="S143" s="196"/>
    </row>
    <row r="144" spans="1:19" x14ac:dyDescent="0.35">
      <c r="A144" s="193" t="s">
        <v>71</v>
      </c>
      <c r="B144" s="193"/>
      <c r="C144" s="193"/>
      <c r="D144" s="193"/>
      <c r="E144" s="98" t="e">
        <f>(E138+E139-E140)*(E102/360)*-1</f>
        <v>#DIV/0!</v>
      </c>
      <c r="F144" s="98" t="e">
        <f>(F138+F139-F140)*(F102/360)*-1</f>
        <v>#DIV/0!</v>
      </c>
      <c r="G144" s="98" t="e">
        <f>(G138+G139-G140)*(G102/360)*-1</f>
        <v>#DIV/0!</v>
      </c>
      <c r="H144" s="98" t="e">
        <f>(H138+H139-H140)*(H102/360)*-1</f>
        <v>#DIV/0!</v>
      </c>
      <c r="I144" s="94"/>
      <c r="J144" s="94"/>
      <c r="K144" s="194"/>
      <c r="L144" s="194"/>
      <c r="M144" s="194"/>
      <c r="N144" s="194"/>
      <c r="O144" s="194"/>
      <c r="P144" s="194"/>
      <c r="Q144" s="194"/>
      <c r="R144" s="194"/>
      <c r="S144" s="194"/>
    </row>
    <row r="145" spans="1:19" x14ac:dyDescent="0.35">
      <c r="A145" s="94"/>
      <c r="B145" s="94"/>
      <c r="C145" s="94"/>
      <c r="D145" s="94"/>
      <c r="E145" s="94"/>
      <c r="F145" s="94"/>
      <c r="G145" s="94"/>
      <c r="H145" s="94"/>
      <c r="I145" s="94"/>
      <c r="J145" s="94"/>
      <c r="K145" s="94"/>
      <c r="L145" s="94"/>
      <c r="M145" s="94"/>
      <c r="N145" s="94"/>
      <c r="O145" s="94"/>
      <c r="P145" s="94"/>
      <c r="Q145" s="94"/>
      <c r="R145" s="94"/>
      <c r="S145" s="94"/>
    </row>
    <row r="146" spans="1:19" x14ac:dyDescent="0.35">
      <c r="A146" s="94"/>
      <c r="B146" s="94"/>
      <c r="C146" s="94"/>
      <c r="D146" s="94"/>
      <c r="E146" s="94"/>
      <c r="F146" s="94"/>
      <c r="G146" s="94"/>
      <c r="H146" s="94"/>
      <c r="I146" s="94"/>
      <c r="J146" s="94"/>
      <c r="K146" s="94"/>
      <c r="L146" s="94"/>
      <c r="M146" s="94"/>
      <c r="N146" s="94"/>
      <c r="O146" s="94"/>
      <c r="P146" s="94"/>
      <c r="Q146" s="94"/>
      <c r="R146" s="94"/>
      <c r="S146" s="94"/>
    </row>
    <row r="147" spans="1:19" x14ac:dyDescent="0.35">
      <c r="A147" s="94"/>
      <c r="B147" s="94"/>
      <c r="C147" s="94"/>
      <c r="D147" s="94"/>
      <c r="E147" s="94"/>
      <c r="F147" s="94"/>
      <c r="G147" s="94"/>
      <c r="H147" s="94"/>
      <c r="I147" s="94"/>
      <c r="J147" s="94"/>
      <c r="K147" s="94"/>
      <c r="L147" s="94"/>
      <c r="M147" s="94"/>
      <c r="N147" s="94"/>
      <c r="O147" s="94"/>
      <c r="P147" s="94"/>
      <c r="Q147" s="94"/>
      <c r="R147" s="94"/>
      <c r="S147" s="94"/>
    </row>
    <row r="148" spans="1:19" x14ac:dyDescent="0.35">
      <c r="A148" s="94"/>
      <c r="B148" s="94"/>
      <c r="C148" s="94"/>
      <c r="D148" s="94"/>
      <c r="E148" s="94"/>
      <c r="F148" s="94"/>
      <c r="G148" s="94"/>
      <c r="H148" s="94"/>
      <c r="I148" s="94"/>
      <c r="J148" s="94"/>
      <c r="K148" s="94"/>
      <c r="L148" s="94"/>
      <c r="M148" s="94"/>
      <c r="N148" s="94"/>
      <c r="O148" s="94"/>
      <c r="P148" s="94"/>
      <c r="Q148" s="94"/>
      <c r="R148" s="94"/>
      <c r="S148" s="94"/>
    </row>
    <row r="149" spans="1:19" x14ac:dyDescent="0.35">
      <c r="A149" s="94"/>
      <c r="B149" s="94"/>
      <c r="C149" s="94"/>
      <c r="D149" s="94"/>
      <c r="E149" s="94"/>
      <c r="F149" s="94"/>
      <c r="G149" s="94"/>
      <c r="H149" s="94"/>
      <c r="I149" s="94"/>
      <c r="J149" s="94"/>
      <c r="K149" s="94"/>
      <c r="L149" s="94"/>
      <c r="M149" s="94"/>
      <c r="N149" s="94"/>
      <c r="O149" s="94"/>
      <c r="P149" s="94"/>
      <c r="Q149" s="94"/>
      <c r="R149" s="94"/>
      <c r="S149" s="94"/>
    </row>
    <row r="150" spans="1:19" x14ac:dyDescent="0.35">
      <c r="A150" s="94"/>
      <c r="B150" s="94"/>
      <c r="C150" s="94"/>
      <c r="D150" s="94"/>
      <c r="E150" s="94"/>
      <c r="F150" s="94"/>
      <c r="G150" s="94"/>
      <c r="H150" s="94"/>
      <c r="I150" s="94"/>
      <c r="J150" s="94"/>
      <c r="K150" s="94"/>
      <c r="L150" s="94"/>
      <c r="M150" s="94"/>
      <c r="N150" s="94"/>
      <c r="O150" s="94"/>
      <c r="P150" s="94"/>
      <c r="Q150" s="94"/>
      <c r="R150" s="94"/>
      <c r="S150" s="94"/>
    </row>
    <row r="151" spans="1:19" x14ac:dyDescent="0.35">
      <c r="A151" s="94"/>
      <c r="B151" s="94"/>
      <c r="C151" s="94"/>
      <c r="D151" s="94"/>
      <c r="E151" s="94"/>
      <c r="F151" s="94"/>
      <c r="G151" s="94"/>
      <c r="H151" s="94"/>
      <c r="I151" s="94"/>
      <c r="J151" s="94"/>
      <c r="K151" s="94"/>
      <c r="L151" s="94"/>
      <c r="M151" s="94"/>
      <c r="N151" s="94"/>
      <c r="O151" s="94"/>
      <c r="P151" s="94"/>
      <c r="Q151" s="94"/>
      <c r="R151" s="94"/>
      <c r="S151" s="94"/>
    </row>
    <row r="152" spans="1:19" x14ac:dyDescent="0.35">
      <c r="A152" s="94"/>
      <c r="B152" s="94"/>
      <c r="C152" s="94"/>
      <c r="D152" s="94"/>
      <c r="E152" s="94"/>
      <c r="F152" s="94"/>
      <c r="G152" s="94"/>
      <c r="H152" s="94"/>
      <c r="I152" s="94"/>
      <c r="J152" s="94"/>
      <c r="K152" s="94"/>
      <c r="L152" s="94"/>
      <c r="M152" s="94"/>
      <c r="N152" s="94"/>
      <c r="O152" s="94"/>
      <c r="P152" s="94"/>
      <c r="Q152" s="94"/>
      <c r="R152" s="94"/>
      <c r="S152" s="94"/>
    </row>
    <row r="153" spans="1:19" x14ac:dyDescent="0.35">
      <c r="A153" s="94"/>
      <c r="B153" s="94"/>
      <c r="C153" s="94"/>
      <c r="D153" s="94"/>
      <c r="E153" s="94"/>
      <c r="F153" s="94"/>
      <c r="G153" s="94"/>
      <c r="H153" s="94"/>
      <c r="I153" s="94"/>
      <c r="J153" s="94"/>
      <c r="K153" s="94"/>
      <c r="L153" s="94"/>
      <c r="M153" s="94"/>
      <c r="N153" s="94"/>
      <c r="O153" s="94"/>
      <c r="P153" s="94"/>
      <c r="Q153" s="94"/>
      <c r="R153" s="94"/>
      <c r="S153" s="94"/>
    </row>
    <row r="154" spans="1:19" x14ac:dyDescent="0.35">
      <c r="A154" s="94"/>
      <c r="B154" s="94"/>
      <c r="C154" s="94"/>
      <c r="D154" s="94"/>
      <c r="E154" s="94"/>
      <c r="F154" s="94"/>
      <c r="G154" s="94"/>
      <c r="H154" s="94"/>
      <c r="I154" s="94"/>
      <c r="J154" s="94"/>
      <c r="K154" s="94"/>
      <c r="L154" s="94"/>
      <c r="M154" s="94"/>
      <c r="N154" s="94"/>
      <c r="O154" s="94"/>
      <c r="P154" s="94"/>
      <c r="Q154" s="94"/>
      <c r="R154" s="94"/>
      <c r="S154" s="94"/>
    </row>
    <row r="155" spans="1:19" x14ac:dyDescent="0.35">
      <c r="A155" s="94"/>
      <c r="B155" s="94"/>
      <c r="C155" s="94"/>
      <c r="D155" s="94"/>
      <c r="E155" s="94"/>
      <c r="F155" s="94"/>
      <c r="G155" s="94"/>
      <c r="H155" s="94"/>
      <c r="I155" s="94"/>
      <c r="J155" s="94"/>
      <c r="K155" s="94"/>
      <c r="L155" s="94"/>
      <c r="M155" s="94"/>
      <c r="N155" s="94"/>
      <c r="O155" s="94"/>
      <c r="P155" s="94"/>
      <c r="Q155" s="94"/>
      <c r="R155" s="94"/>
      <c r="S155" s="94"/>
    </row>
    <row r="156" spans="1:19" x14ac:dyDescent="0.35">
      <c r="A156" s="94"/>
      <c r="B156" s="94"/>
      <c r="C156" s="94"/>
      <c r="D156" s="94"/>
      <c r="E156" s="94"/>
      <c r="F156" s="94"/>
      <c r="G156" s="94"/>
      <c r="H156" s="94"/>
      <c r="I156" s="94"/>
      <c r="J156" s="94"/>
      <c r="K156" s="94"/>
      <c r="L156" s="94"/>
      <c r="M156" s="94"/>
      <c r="N156" s="94"/>
      <c r="O156" s="94"/>
      <c r="P156" s="94"/>
      <c r="Q156" s="94"/>
      <c r="R156" s="94"/>
      <c r="S156" s="94"/>
    </row>
    <row r="157" spans="1:19" x14ac:dyDescent="0.35">
      <c r="A157" s="94"/>
      <c r="B157" s="94"/>
      <c r="C157" s="94"/>
      <c r="D157" s="94"/>
      <c r="E157" s="94"/>
      <c r="F157" s="94"/>
      <c r="G157" s="94"/>
      <c r="H157" s="94"/>
      <c r="I157" s="94"/>
      <c r="J157" s="94"/>
      <c r="K157" s="94"/>
      <c r="L157" s="94"/>
      <c r="M157" s="94"/>
      <c r="N157" s="94"/>
      <c r="O157" s="94"/>
      <c r="P157" s="94"/>
      <c r="Q157" s="94"/>
      <c r="R157" s="94"/>
      <c r="S157" s="94"/>
    </row>
    <row r="158" spans="1:19" x14ac:dyDescent="0.35">
      <c r="A158" s="94"/>
      <c r="B158" s="94"/>
      <c r="C158" s="94"/>
      <c r="D158" s="94"/>
      <c r="E158" s="94"/>
      <c r="F158" s="94"/>
      <c r="G158" s="94"/>
      <c r="H158" s="94"/>
      <c r="I158" s="94"/>
      <c r="J158" s="94"/>
      <c r="K158" s="94"/>
      <c r="L158" s="94"/>
      <c r="M158" s="94"/>
      <c r="N158" s="94"/>
      <c r="O158" s="94"/>
      <c r="P158" s="94"/>
      <c r="Q158" s="94"/>
      <c r="R158" s="94"/>
      <c r="S158" s="94"/>
    </row>
    <row r="159" spans="1:19" x14ac:dyDescent="0.35">
      <c r="A159" s="94"/>
      <c r="B159" s="94"/>
      <c r="C159" s="94"/>
      <c r="D159" s="94"/>
      <c r="E159" s="94"/>
      <c r="F159" s="94"/>
      <c r="G159" s="94"/>
      <c r="H159" s="94"/>
      <c r="I159" s="94"/>
      <c r="J159" s="94"/>
      <c r="K159" s="94"/>
      <c r="L159" s="94"/>
      <c r="M159" s="94"/>
      <c r="N159" s="94"/>
      <c r="O159" s="94"/>
      <c r="P159" s="94"/>
      <c r="Q159" s="94"/>
      <c r="R159" s="94"/>
      <c r="S159" s="94"/>
    </row>
    <row r="160" spans="1:19" x14ac:dyDescent="0.35">
      <c r="A160" s="94"/>
      <c r="B160" s="94"/>
      <c r="C160" s="94"/>
      <c r="D160" s="94"/>
      <c r="E160" s="94"/>
      <c r="F160" s="94"/>
      <c r="G160" s="94"/>
      <c r="H160" s="94"/>
      <c r="I160" s="94"/>
      <c r="J160" s="94"/>
      <c r="K160" s="94"/>
      <c r="L160" s="94"/>
      <c r="M160" s="94"/>
      <c r="N160" s="94"/>
      <c r="O160" s="94"/>
      <c r="P160" s="94"/>
      <c r="Q160" s="94"/>
      <c r="R160" s="94"/>
      <c r="S160" s="94"/>
    </row>
    <row r="161" spans="1:19" x14ac:dyDescent="0.35">
      <c r="A161" s="94"/>
      <c r="B161" s="94"/>
      <c r="C161" s="94"/>
      <c r="D161" s="94"/>
      <c r="E161" s="94"/>
      <c r="F161" s="94"/>
      <c r="G161" s="94"/>
      <c r="H161" s="94"/>
      <c r="I161" s="94"/>
      <c r="J161" s="94"/>
      <c r="K161" s="94"/>
      <c r="L161" s="94"/>
      <c r="M161" s="94"/>
      <c r="N161" s="94"/>
      <c r="O161" s="94"/>
      <c r="P161" s="94"/>
      <c r="Q161" s="94"/>
      <c r="R161" s="94"/>
      <c r="S161" s="94"/>
    </row>
    <row r="162" spans="1:19" x14ac:dyDescent="0.35">
      <c r="A162" s="94"/>
      <c r="B162" s="94"/>
      <c r="C162" s="94"/>
      <c r="D162" s="94"/>
      <c r="E162" s="94"/>
      <c r="F162" s="94"/>
      <c r="G162" s="94"/>
      <c r="H162" s="94"/>
      <c r="I162" s="94"/>
      <c r="J162" s="94"/>
      <c r="K162" s="94"/>
      <c r="L162" s="94"/>
      <c r="M162" s="94"/>
      <c r="N162" s="94"/>
      <c r="O162" s="94"/>
      <c r="P162" s="94"/>
      <c r="Q162" s="94"/>
      <c r="R162" s="94"/>
      <c r="S162" s="94"/>
    </row>
    <row r="163" spans="1:19" x14ac:dyDescent="0.35">
      <c r="A163" s="94"/>
      <c r="B163" s="94"/>
      <c r="C163" s="94"/>
      <c r="D163" s="94"/>
      <c r="E163" s="94"/>
      <c r="F163" s="94"/>
      <c r="G163" s="94"/>
      <c r="H163" s="94"/>
      <c r="I163" s="94"/>
      <c r="J163" s="94"/>
      <c r="K163" s="94"/>
      <c r="L163" s="94"/>
      <c r="M163" s="94"/>
      <c r="N163" s="94"/>
      <c r="O163" s="94"/>
      <c r="P163" s="94"/>
      <c r="Q163" s="94"/>
      <c r="R163" s="94"/>
      <c r="S163" s="94"/>
    </row>
    <row r="164" spans="1:19" x14ac:dyDescent="0.35">
      <c r="A164" s="94"/>
      <c r="B164" s="94"/>
      <c r="C164" s="94"/>
      <c r="D164" s="94"/>
      <c r="E164" s="94"/>
      <c r="F164" s="94"/>
      <c r="G164" s="94"/>
      <c r="H164" s="94"/>
      <c r="I164" s="94"/>
      <c r="J164" s="94"/>
      <c r="K164" s="94"/>
      <c r="L164" s="94"/>
      <c r="M164" s="94"/>
      <c r="N164" s="94"/>
      <c r="O164" s="94"/>
      <c r="P164" s="94"/>
      <c r="Q164" s="94"/>
      <c r="R164" s="94"/>
      <c r="S164" s="94"/>
    </row>
    <row r="165" spans="1:19" x14ac:dyDescent="0.35">
      <c r="A165" s="94"/>
      <c r="B165" s="94"/>
      <c r="C165" s="94"/>
      <c r="D165" s="94"/>
      <c r="E165" s="94"/>
      <c r="F165" s="94"/>
      <c r="G165" s="94"/>
      <c r="H165" s="94"/>
      <c r="I165" s="94"/>
      <c r="J165" s="94"/>
      <c r="K165" s="94"/>
      <c r="L165" s="94"/>
      <c r="M165" s="94"/>
      <c r="N165" s="94"/>
      <c r="O165" s="94"/>
      <c r="P165" s="94"/>
      <c r="Q165" s="94"/>
      <c r="R165" s="94"/>
      <c r="S165" s="94"/>
    </row>
    <row r="166" spans="1:19" x14ac:dyDescent="0.35">
      <c r="A166" s="94"/>
      <c r="B166" s="94"/>
      <c r="C166" s="94"/>
      <c r="D166" s="94"/>
      <c r="E166" s="94"/>
      <c r="F166" s="94"/>
      <c r="G166" s="94"/>
      <c r="H166" s="94"/>
      <c r="I166" s="94"/>
      <c r="J166" s="94"/>
      <c r="K166" s="94"/>
      <c r="L166" s="94"/>
      <c r="M166" s="94"/>
      <c r="N166" s="94"/>
      <c r="O166" s="94"/>
      <c r="P166" s="94"/>
      <c r="Q166" s="94"/>
      <c r="R166" s="94"/>
      <c r="S166" s="94"/>
    </row>
    <row r="167" spans="1:19" x14ac:dyDescent="0.35">
      <c r="A167" s="94"/>
      <c r="B167" s="94"/>
      <c r="C167" s="94"/>
      <c r="D167" s="94"/>
      <c r="E167" s="94"/>
      <c r="F167" s="94"/>
      <c r="G167" s="94"/>
      <c r="H167" s="94"/>
      <c r="I167" s="94"/>
      <c r="J167" s="94"/>
      <c r="K167" s="94"/>
      <c r="L167" s="94"/>
      <c r="M167" s="94"/>
      <c r="N167" s="94"/>
      <c r="O167" s="94"/>
      <c r="P167" s="94"/>
      <c r="Q167" s="94"/>
      <c r="R167" s="94"/>
      <c r="S167" s="94"/>
    </row>
    <row r="168" spans="1:19" x14ac:dyDescent="0.35">
      <c r="A168" s="94"/>
      <c r="B168" s="94"/>
      <c r="C168" s="94"/>
      <c r="D168" s="94"/>
      <c r="E168" s="94"/>
      <c r="F168" s="94"/>
      <c r="G168" s="94"/>
      <c r="H168" s="94"/>
      <c r="I168" s="94"/>
      <c r="J168" s="94"/>
      <c r="K168" s="94"/>
      <c r="L168" s="94"/>
      <c r="M168" s="94"/>
      <c r="N168" s="94"/>
      <c r="O168" s="94"/>
      <c r="P168" s="94"/>
      <c r="Q168" s="94"/>
      <c r="R168" s="94"/>
      <c r="S168" s="94"/>
    </row>
    <row r="169" spans="1:19" x14ac:dyDescent="0.35">
      <c r="A169" s="94"/>
      <c r="B169" s="94"/>
      <c r="C169" s="94"/>
      <c r="D169" s="94"/>
      <c r="E169" s="94"/>
      <c r="F169" s="94"/>
      <c r="G169" s="94"/>
      <c r="H169" s="94"/>
      <c r="I169" s="94"/>
      <c r="J169" s="94"/>
      <c r="K169" s="94"/>
      <c r="L169" s="94"/>
      <c r="M169" s="94"/>
      <c r="N169" s="94"/>
      <c r="O169" s="94"/>
      <c r="P169" s="94"/>
      <c r="Q169" s="94"/>
      <c r="R169" s="94"/>
      <c r="S169" s="94"/>
    </row>
    <row r="170" spans="1:19" x14ac:dyDescent="0.35">
      <c r="A170" s="94"/>
      <c r="B170" s="94"/>
      <c r="C170" s="94"/>
      <c r="D170" s="94"/>
      <c r="E170" s="94"/>
      <c r="F170" s="94"/>
      <c r="G170" s="94"/>
      <c r="H170" s="94"/>
      <c r="I170" s="94"/>
      <c r="J170" s="94"/>
      <c r="K170" s="94"/>
      <c r="L170" s="94"/>
      <c r="M170" s="94"/>
      <c r="N170" s="94"/>
      <c r="O170" s="94"/>
      <c r="P170" s="94"/>
      <c r="Q170" s="94"/>
      <c r="R170" s="94"/>
      <c r="S170" s="94"/>
    </row>
    <row r="171" spans="1:19" x14ac:dyDescent="0.35">
      <c r="A171" s="94"/>
      <c r="B171" s="94"/>
      <c r="C171" s="94"/>
      <c r="D171" s="94"/>
      <c r="E171" s="94"/>
      <c r="F171" s="94"/>
      <c r="G171" s="94"/>
      <c r="H171" s="94"/>
      <c r="I171" s="94"/>
      <c r="J171" s="94"/>
      <c r="K171" s="94"/>
      <c r="L171" s="94"/>
      <c r="M171" s="94"/>
      <c r="N171" s="94"/>
      <c r="O171" s="94"/>
      <c r="P171" s="94"/>
      <c r="Q171" s="94"/>
      <c r="R171" s="94"/>
      <c r="S171" s="94"/>
    </row>
    <row r="172" spans="1:19" x14ac:dyDescent="0.35">
      <c r="A172" s="94"/>
      <c r="B172" s="94"/>
      <c r="C172" s="94"/>
      <c r="D172" s="94"/>
      <c r="E172" s="94"/>
      <c r="F172" s="94"/>
      <c r="G172" s="94"/>
      <c r="H172" s="94"/>
      <c r="I172" s="94"/>
      <c r="J172" s="94"/>
      <c r="K172" s="94"/>
      <c r="L172" s="94"/>
      <c r="M172" s="94"/>
      <c r="N172" s="94"/>
      <c r="O172" s="94"/>
      <c r="P172" s="94"/>
      <c r="Q172" s="94"/>
      <c r="R172" s="94"/>
      <c r="S172" s="94"/>
    </row>
    <row r="173" spans="1:19" x14ac:dyDescent="0.35">
      <c r="A173" s="94"/>
      <c r="B173" s="94"/>
      <c r="C173" s="94"/>
      <c r="D173" s="94"/>
      <c r="E173" s="94"/>
      <c r="F173" s="94"/>
      <c r="G173" s="94"/>
      <c r="H173" s="94"/>
      <c r="I173" s="94"/>
      <c r="J173" s="94"/>
      <c r="K173" s="94"/>
      <c r="L173" s="94"/>
      <c r="M173" s="94"/>
      <c r="N173" s="94"/>
      <c r="O173" s="94"/>
      <c r="P173" s="94"/>
      <c r="Q173" s="94"/>
      <c r="R173" s="94"/>
      <c r="S173" s="94"/>
    </row>
    <row r="174" spans="1:19" x14ac:dyDescent="0.35">
      <c r="A174" s="94"/>
      <c r="B174" s="94"/>
      <c r="C174" s="94"/>
      <c r="D174" s="94"/>
      <c r="E174" s="94"/>
      <c r="F174" s="94"/>
      <c r="G174" s="94"/>
      <c r="H174" s="94"/>
      <c r="I174" s="94"/>
      <c r="J174" s="94"/>
      <c r="K174" s="94"/>
      <c r="L174" s="94"/>
      <c r="M174" s="94"/>
      <c r="N174" s="94"/>
      <c r="O174" s="94"/>
      <c r="P174" s="94"/>
      <c r="Q174" s="94"/>
      <c r="R174" s="94"/>
      <c r="S174" s="94"/>
    </row>
    <row r="175" spans="1:19" x14ac:dyDescent="0.35">
      <c r="A175" s="94"/>
      <c r="B175" s="94"/>
      <c r="C175" s="94"/>
      <c r="D175" s="94"/>
      <c r="E175" s="94"/>
      <c r="F175" s="94"/>
      <c r="G175" s="94"/>
      <c r="H175" s="94"/>
      <c r="I175" s="94"/>
      <c r="J175" s="94"/>
      <c r="K175" s="94"/>
      <c r="L175" s="94"/>
      <c r="M175" s="94"/>
      <c r="N175" s="94"/>
      <c r="O175" s="94"/>
      <c r="P175" s="94"/>
      <c r="Q175" s="94"/>
      <c r="R175" s="94"/>
      <c r="S175" s="94"/>
    </row>
    <row r="176" spans="1:19" x14ac:dyDescent="0.35">
      <c r="A176" s="94"/>
      <c r="B176" s="94"/>
      <c r="C176" s="94"/>
      <c r="D176" s="94"/>
      <c r="E176" s="94"/>
      <c r="F176" s="94"/>
      <c r="G176" s="94"/>
      <c r="H176" s="94"/>
      <c r="I176" s="94"/>
      <c r="J176" s="94"/>
      <c r="K176" s="94"/>
      <c r="L176" s="94"/>
      <c r="M176" s="94"/>
      <c r="N176" s="94"/>
      <c r="O176" s="94"/>
      <c r="P176" s="94"/>
      <c r="Q176" s="94"/>
      <c r="R176" s="94"/>
      <c r="S176" s="94"/>
    </row>
    <row r="177" spans="1:19" x14ac:dyDescent="0.35">
      <c r="A177" s="94"/>
      <c r="B177" s="94"/>
      <c r="C177" s="94"/>
      <c r="D177" s="94"/>
      <c r="E177" s="94"/>
      <c r="F177" s="94"/>
      <c r="G177" s="94"/>
      <c r="H177" s="94"/>
      <c r="I177" s="94"/>
      <c r="J177" s="94"/>
      <c r="K177" s="94"/>
      <c r="L177" s="94"/>
      <c r="M177" s="94"/>
      <c r="N177" s="94"/>
      <c r="O177" s="94"/>
      <c r="P177" s="94"/>
      <c r="Q177" s="94"/>
      <c r="R177" s="94"/>
      <c r="S177" s="94"/>
    </row>
    <row r="178" spans="1:19" x14ac:dyDescent="0.35">
      <c r="A178" s="94"/>
      <c r="B178" s="94"/>
      <c r="C178" s="94"/>
      <c r="D178" s="94"/>
      <c r="E178" s="94"/>
      <c r="F178" s="94"/>
      <c r="G178" s="94"/>
      <c r="H178" s="94"/>
      <c r="I178" s="94"/>
      <c r="J178" s="94"/>
      <c r="K178" s="94"/>
      <c r="L178" s="94"/>
      <c r="M178" s="94"/>
      <c r="N178" s="94"/>
      <c r="O178" s="94"/>
      <c r="P178" s="94"/>
      <c r="Q178" s="94"/>
      <c r="R178" s="94"/>
      <c r="S178" s="94"/>
    </row>
    <row r="179" spans="1:19" x14ac:dyDescent="0.35">
      <c r="A179" s="94"/>
      <c r="B179" s="94"/>
      <c r="C179" s="94"/>
      <c r="D179" s="94"/>
      <c r="E179" s="94"/>
      <c r="F179" s="94"/>
      <c r="G179" s="94"/>
      <c r="H179" s="94"/>
      <c r="I179" s="94"/>
      <c r="J179" s="94"/>
      <c r="K179" s="94"/>
      <c r="L179" s="94"/>
      <c r="M179" s="94"/>
      <c r="N179" s="94"/>
      <c r="O179" s="94"/>
      <c r="P179" s="94"/>
      <c r="Q179" s="94"/>
      <c r="R179" s="94"/>
      <c r="S179" s="94"/>
    </row>
    <row r="180" spans="1:19" x14ac:dyDescent="0.35">
      <c r="A180" s="94"/>
      <c r="B180" s="94"/>
      <c r="C180" s="94"/>
      <c r="D180" s="94"/>
      <c r="E180" s="94"/>
      <c r="F180" s="94"/>
      <c r="G180" s="94"/>
      <c r="H180" s="94"/>
      <c r="I180" s="94"/>
      <c r="J180" s="94"/>
      <c r="K180" s="94"/>
      <c r="L180" s="94"/>
      <c r="M180" s="94"/>
      <c r="N180" s="94"/>
      <c r="O180" s="94"/>
      <c r="P180" s="94"/>
      <c r="Q180" s="94"/>
      <c r="R180" s="94"/>
      <c r="S180" s="94"/>
    </row>
    <row r="181" spans="1:19" x14ac:dyDescent="0.35">
      <c r="A181" s="94"/>
      <c r="B181" s="94"/>
      <c r="C181" s="94"/>
      <c r="D181" s="94"/>
      <c r="E181" s="94"/>
      <c r="F181" s="94"/>
      <c r="G181" s="94"/>
      <c r="H181" s="94"/>
      <c r="I181" s="94"/>
      <c r="J181" s="94"/>
      <c r="K181" s="94"/>
      <c r="L181" s="94"/>
      <c r="M181" s="94"/>
      <c r="N181" s="94"/>
      <c r="O181" s="94"/>
      <c r="P181" s="94"/>
      <c r="Q181" s="94"/>
      <c r="R181" s="94"/>
      <c r="S181" s="94"/>
    </row>
    <row r="182" spans="1:19" x14ac:dyDescent="0.35">
      <c r="A182" s="94"/>
      <c r="B182" s="94"/>
      <c r="C182" s="94"/>
      <c r="D182" s="94"/>
      <c r="E182" s="94"/>
      <c r="F182" s="94"/>
      <c r="G182" s="94"/>
      <c r="H182" s="94"/>
      <c r="I182" s="94"/>
      <c r="J182" s="94"/>
      <c r="K182" s="94"/>
      <c r="L182" s="94"/>
      <c r="M182" s="94"/>
      <c r="N182" s="94"/>
      <c r="O182" s="94"/>
      <c r="P182" s="94"/>
      <c r="Q182" s="94"/>
      <c r="R182" s="94"/>
      <c r="S182" s="94"/>
    </row>
    <row r="183" spans="1:19" x14ac:dyDescent="0.35">
      <c r="A183" s="94"/>
      <c r="B183" s="94"/>
      <c r="C183" s="94"/>
      <c r="D183" s="94"/>
      <c r="E183" s="94"/>
      <c r="F183" s="94"/>
      <c r="G183" s="94"/>
      <c r="H183" s="94"/>
      <c r="I183" s="94"/>
      <c r="J183" s="94"/>
      <c r="K183" s="94"/>
      <c r="L183" s="94"/>
      <c r="M183" s="94"/>
      <c r="N183" s="94"/>
      <c r="O183" s="94"/>
      <c r="P183" s="94"/>
      <c r="Q183" s="94"/>
      <c r="R183" s="94"/>
      <c r="S183" s="94"/>
    </row>
    <row r="184" spans="1:19" x14ac:dyDescent="0.35">
      <c r="A184" s="94"/>
      <c r="B184" s="94"/>
      <c r="C184" s="94"/>
      <c r="D184" s="94"/>
      <c r="E184" s="94"/>
      <c r="F184" s="94"/>
      <c r="G184" s="94"/>
      <c r="H184" s="94"/>
      <c r="I184" s="94"/>
      <c r="J184" s="94"/>
      <c r="K184" s="94"/>
      <c r="L184" s="94"/>
      <c r="M184" s="94"/>
      <c r="N184" s="94"/>
      <c r="O184" s="94"/>
      <c r="P184" s="94"/>
      <c r="Q184" s="94"/>
      <c r="R184" s="94"/>
      <c r="S184" s="94"/>
    </row>
    <row r="185" spans="1:19" x14ac:dyDescent="0.35">
      <c r="A185" s="94"/>
      <c r="B185" s="94"/>
      <c r="C185" s="94"/>
      <c r="D185" s="94"/>
      <c r="E185" s="94"/>
      <c r="F185" s="94"/>
      <c r="G185" s="94"/>
      <c r="H185" s="94"/>
      <c r="I185" s="94"/>
      <c r="J185" s="94"/>
      <c r="K185" s="94"/>
      <c r="L185" s="94"/>
      <c r="M185" s="94"/>
      <c r="N185" s="94"/>
      <c r="O185" s="94"/>
      <c r="P185" s="94"/>
      <c r="Q185" s="94"/>
      <c r="R185" s="94"/>
      <c r="S185" s="94"/>
    </row>
    <row r="186" spans="1:19" x14ac:dyDescent="0.35">
      <c r="A186" s="94"/>
      <c r="B186" s="94"/>
      <c r="C186" s="94"/>
      <c r="D186" s="94"/>
      <c r="E186" s="94"/>
      <c r="F186" s="94"/>
      <c r="G186" s="94"/>
      <c r="H186" s="94"/>
      <c r="I186" s="94"/>
      <c r="J186" s="94"/>
      <c r="K186" s="94"/>
      <c r="L186" s="94"/>
      <c r="M186" s="94"/>
      <c r="N186" s="94"/>
      <c r="O186" s="94"/>
      <c r="P186" s="94"/>
      <c r="Q186" s="94"/>
      <c r="R186" s="94"/>
      <c r="S186" s="94"/>
    </row>
    <row r="187" spans="1:19" x14ac:dyDescent="0.35">
      <c r="A187" s="94"/>
      <c r="B187" s="94"/>
      <c r="C187" s="94"/>
      <c r="D187" s="94"/>
      <c r="E187" s="94"/>
      <c r="F187" s="94"/>
      <c r="G187" s="94"/>
      <c r="H187" s="94"/>
      <c r="I187" s="94"/>
      <c r="J187" s="94"/>
      <c r="K187" s="94"/>
      <c r="L187" s="94"/>
      <c r="M187" s="94"/>
      <c r="N187" s="94"/>
      <c r="O187" s="94"/>
      <c r="P187" s="94"/>
      <c r="Q187" s="94"/>
      <c r="R187" s="94"/>
      <c r="S187" s="94"/>
    </row>
    <row r="188" spans="1:19" x14ac:dyDescent="0.35">
      <c r="A188" s="94"/>
      <c r="B188" s="94"/>
      <c r="C188" s="94"/>
      <c r="D188" s="94"/>
      <c r="E188" s="94"/>
      <c r="F188" s="94"/>
      <c r="G188" s="94"/>
      <c r="H188" s="94"/>
      <c r="I188" s="94"/>
      <c r="J188" s="94"/>
      <c r="K188" s="94"/>
      <c r="L188" s="94"/>
      <c r="M188" s="94"/>
      <c r="N188" s="94"/>
      <c r="O188" s="94"/>
      <c r="P188" s="94"/>
      <c r="Q188" s="94"/>
      <c r="R188" s="94"/>
      <c r="S188" s="94"/>
    </row>
    <row r="189" spans="1:19" x14ac:dyDescent="0.35">
      <c r="A189" s="94"/>
      <c r="B189" s="94"/>
      <c r="C189" s="94"/>
      <c r="D189" s="94"/>
      <c r="E189" s="94"/>
      <c r="F189" s="94"/>
      <c r="G189" s="94"/>
      <c r="H189" s="94"/>
      <c r="I189" s="94"/>
      <c r="J189" s="94"/>
      <c r="K189" s="94"/>
      <c r="L189" s="94"/>
      <c r="M189" s="94"/>
      <c r="N189" s="94"/>
      <c r="O189" s="94"/>
      <c r="P189" s="94"/>
      <c r="Q189" s="94"/>
      <c r="R189" s="94"/>
      <c r="S189" s="94"/>
    </row>
    <row r="190" spans="1:19" x14ac:dyDescent="0.35">
      <c r="A190" s="94"/>
      <c r="B190" s="94"/>
      <c r="C190" s="94"/>
      <c r="D190" s="94"/>
      <c r="E190" s="94"/>
      <c r="F190" s="94"/>
      <c r="G190" s="94"/>
      <c r="H190" s="94"/>
      <c r="I190" s="94"/>
      <c r="J190" s="94"/>
      <c r="K190" s="94"/>
      <c r="L190" s="94"/>
      <c r="M190" s="94"/>
      <c r="N190" s="94"/>
      <c r="O190" s="94"/>
      <c r="P190" s="94"/>
      <c r="Q190" s="94"/>
      <c r="R190" s="94"/>
      <c r="S190" s="94"/>
    </row>
    <row r="191" spans="1:19" x14ac:dyDescent="0.35">
      <c r="A191" s="94"/>
      <c r="B191" s="94"/>
      <c r="C191" s="94"/>
      <c r="D191" s="94"/>
      <c r="E191" s="94"/>
      <c r="F191" s="94"/>
      <c r="G191" s="94"/>
      <c r="H191" s="94"/>
      <c r="I191" s="94"/>
      <c r="J191" s="94"/>
      <c r="K191" s="94"/>
      <c r="L191" s="94"/>
      <c r="M191" s="94"/>
      <c r="N191" s="94"/>
      <c r="O191" s="94"/>
      <c r="P191" s="94"/>
      <c r="Q191" s="94"/>
      <c r="R191" s="94"/>
      <c r="S191" s="94"/>
    </row>
    <row r="192" spans="1:19" x14ac:dyDescent="0.35">
      <c r="A192" s="94"/>
      <c r="B192" s="94"/>
      <c r="C192" s="94"/>
      <c r="D192" s="94"/>
      <c r="E192" s="94"/>
      <c r="F192" s="94"/>
      <c r="G192" s="94"/>
      <c r="H192" s="94"/>
      <c r="I192" s="94"/>
      <c r="J192" s="94"/>
      <c r="K192" s="94"/>
      <c r="L192" s="94"/>
      <c r="M192" s="94"/>
      <c r="N192" s="94"/>
      <c r="O192" s="94"/>
      <c r="P192" s="94"/>
      <c r="Q192" s="94"/>
      <c r="R192" s="94"/>
      <c r="S192" s="94"/>
    </row>
    <row r="193" spans="1:19" x14ac:dyDescent="0.35">
      <c r="A193" s="94"/>
      <c r="B193" s="94"/>
      <c r="C193" s="94"/>
      <c r="D193" s="94"/>
      <c r="E193" s="94"/>
      <c r="F193" s="94"/>
      <c r="G193" s="94"/>
      <c r="H193" s="94"/>
      <c r="I193" s="94"/>
      <c r="J193" s="94"/>
      <c r="K193" s="94"/>
      <c r="L193" s="94"/>
      <c r="M193" s="94"/>
      <c r="N193" s="94"/>
      <c r="O193" s="94"/>
      <c r="P193" s="94"/>
      <c r="Q193" s="94"/>
      <c r="R193" s="94"/>
      <c r="S193" s="94"/>
    </row>
    <row r="194" spans="1:19" x14ac:dyDescent="0.35">
      <c r="A194" s="94"/>
      <c r="B194" s="94"/>
      <c r="C194" s="94"/>
      <c r="D194" s="94"/>
      <c r="E194" s="94"/>
      <c r="F194" s="94"/>
      <c r="G194" s="94"/>
      <c r="H194" s="94"/>
      <c r="I194" s="94"/>
      <c r="J194" s="94"/>
      <c r="K194" s="94"/>
      <c r="L194" s="94"/>
      <c r="M194" s="94"/>
      <c r="N194" s="94"/>
      <c r="O194" s="94"/>
      <c r="P194" s="94"/>
      <c r="Q194" s="94"/>
      <c r="R194" s="94"/>
      <c r="S194" s="94"/>
    </row>
    <row r="195" spans="1:19" x14ac:dyDescent="0.35">
      <c r="A195" s="94"/>
      <c r="B195" s="94"/>
      <c r="C195" s="94"/>
      <c r="D195" s="94"/>
      <c r="E195" s="94"/>
      <c r="F195" s="94"/>
      <c r="G195" s="94"/>
      <c r="H195" s="94"/>
      <c r="I195" s="94"/>
      <c r="J195" s="94"/>
      <c r="K195" s="94"/>
      <c r="L195" s="94"/>
      <c r="M195" s="94"/>
      <c r="N195" s="94"/>
      <c r="O195" s="94"/>
      <c r="P195" s="94"/>
      <c r="Q195" s="94"/>
      <c r="R195" s="94"/>
      <c r="S195" s="94"/>
    </row>
    <row r="196" spans="1:19" x14ac:dyDescent="0.35">
      <c r="A196" s="94"/>
      <c r="B196" s="94"/>
      <c r="C196" s="94"/>
      <c r="D196" s="94"/>
      <c r="E196" s="94"/>
      <c r="F196" s="94"/>
      <c r="G196" s="94"/>
      <c r="H196" s="94"/>
      <c r="I196" s="94"/>
      <c r="J196" s="94"/>
      <c r="K196" s="94"/>
      <c r="L196" s="94"/>
      <c r="M196" s="94"/>
      <c r="N196" s="94"/>
      <c r="O196" s="94"/>
      <c r="P196" s="94"/>
      <c r="Q196" s="94"/>
      <c r="R196" s="94"/>
      <c r="S196" s="94"/>
    </row>
    <row r="197" spans="1:19" x14ac:dyDescent="0.35">
      <c r="A197" s="94"/>
      <c r="B197" s="94"/>
      <c r="C197" s="94"/>
      <c r="D197" s="94"/>
      <c r="E197" s="94"/>
      <c r="F197" s="94"/>
      <c r="G197" s="94"/>
      <c r="H197" s="94"/>
      <c r="I197" s="94"/>
      <c r="J197" s="94"/>
      <c r="K197" s="94"/>
      <c r="L197" s="94"/>
      <c r="M197" s="94"/>
      <c r="N197" s="94"/>
      <c r="O197" s="94"/>
      <c r="P197" s="94"/>
      <c r="Q197" s="94"/>
      <c r="R197" s="94"/>
      <c r="S197" s="94"/>
    </row>
    <row r="198" spans="1:19" x14ac:dyDescent="0.35">
      <c r="A198" s="94"/>
      <c r="B198" s="94"/>
      <c r="C198" s="94"/>
      <c r="D198" s="94"/>
      <c r="E198" s="94"/>
      <c r="F198" s="94"/>
      <c r="G198" s="94"/>
      <c r="H198" s="94"/>
      <c r="I198" s="94"/>
      <c r="J198" s="94"/>
      <c r="K198" s="94"/>
      <c r="L198" s="94"/>
      <c r="M198" s="94"/>
      <c r="N198" s="94"/>
      <c r="O198" s="94"/>
      <c r="P198" s="94"/>
      <c r="Q198" s="94"/>
      <c r="R198" s="94"/>
      <c r="S198" s="94"/>
    </row>
    <row r="199" spans="1:19" x14ac:dyDescent="0.35">
      <c r="A199" s="94"/>
      <c r="B199" s="94"/>
      <c r="C199" s="94"/>
      <c r="D199" s="94"/>
      <c r="E199" s="94"/>
      <c r="F199" s="94"/>
      <c r="G199" s="94"/>
      <c r="H199" s="94"/>
      <c r="I199" s="94"/>
      <c r="J199" s="94"/>
      <c r="K199" s="94"/>
      <c r="L199" s="94"/>
      <c r="M199" s="94"/>
      <c r="N199" s="94"/>
      <c r="O199" s="94"/>
      <c r="P199" s="94"/>
      <c r="Q199" s="94"/>
      <c r="R199" s="94"/>
      <c r="S199" s="94"/>
    </row>
    <row r="200" spans="1:19" x14ac:dyDescent="0.35">
      <c r="A200" s="94"/>
      <c r="B200" s="94"/>
      <c r="C200" s="94"/>
      <c r="D200" s="94"/>
      <c r="E200" s="94"/>
      <c r="F200" s="94"/>
      <c r="G200" s="94"/>
      <c r="H200" s="94"/>
      <c r="I200" s="94"/>
      <c r="J200" s="94"/>
      <c r="K200" s="94"/>
      <c r="L200" s="94"/>
      <c r="M200" s="94"/>
      <c r="N200" s="94"/>
      <c r="O200" s="94"/>
      <c r="P200" s="94"/>
      <c r="Q200" s="94"/>
      <c r="R200" s="94"/>
      <c r="S200" s="94"/>
    </row>
    <row r="201" spans="1:19" x14ac:dyDescent="0.35">
      <c r="A201" s="94"/>
      <c r="B201" s="94"/>
      <c r="C201" s="94"/>
      <c r="D201" s="94"/>
      <c r="E201" s="94"/>
      <c r="F201" s="94"/>
      <c r="G201" s="94"/>
      <c r="H201" s="94"/>
      <c r="I201" s="94"/>
      <c r="J201" s="94"/>
      <c r="K201" s="94"/>
      <c r="L201" s="94"/>
      <c r="M201" s="94"/>
      <c r="N201" s="94"/>
      <c r="O201" s="94"/>
      <c r="P201" s="94"/>
      <c r="Q201" s="94"/>
      <c r="R201" s="94"/>
      <c r="S201" s="94"/>
    </row>
    <row r="202" spans="1:19" x14ac:dyDescent="0.35">
      <c r="A202" s="94"/>
      <c r="B202" s="94"/>
      <c r="C202" s="94"/>
      <c r="D202" s="94"/>
      <c r="E202" s="94"/>
      <c r="F202" s="94"/>
      <c r="G202" s="94"/>
      <c r="H202" s="94"/>
      <c r="I202" s="94"/>
      <c r="J202" s="94"/>
      <c r="K202" s="94"/>
      <c r="L202" s="94"/>
      <c r="M202" s="94"/>
      <c r="N202" s="94"/>
      <c r="O202" s="94"/>
      <c r="P202" s="94"/>
      <c r="Q202" s="94"/>
      <c r="R202" s="94"/>
      <c r="S202" s="94"/>
    </row>
    <row r="203" spans="1:19" x14ac:dyDescent="0.35">
      <c r="A203" s="94"/>
      <c r="B203" s="94"/>
      <c r="C203" s="94"/>
      <c r="D203" s="94"/>
      <c r="E203" s="94"/>
      <c r="F203" s="94"/>
      <c r="G203" s="94"/>
      <c r="H203" s="94"/>
      <c r="I203" s="94"/>
      <c r="J203" s="94"/>
      <c r="K203" s="94"/>
      <c r="L203" s="94"/>
      <c r="M203" s="94"/>
      <c r="N203" s="94"/>
      <c r="O203" s="94"/>
      <c r="P203" s="94"/>
      <c r="Q203" s="94"/>
      <c r="R203" s="94"/>
      <c r="S203" s="94"/>
    </row>
    <row r="204" spans="1:19" x14ac:dyDescent="0.35">
      <c r="A204" s="94"/>
      <c r="B204" s="94"/>
      <c r="C204" s="94"/>
      <c r="D204" s="94"/>
      <c r="E204" s="94"/>
      <c r="F204" s="94"/>
      <c r="G204" s="94"/>
      <c r="H204" s="94"/>
      <c r="I204" s="94"/>
      <c r="J204" s="94"/>
      <c r="K204" s="94"/>
      <c r="L204" s="94"/>
      <c r="M204" s="94"/>
      <c r="N204" s="94"/>
      <c r="O204" s="94"/>
      <c r="P204" s="94"/>
      <c r="Q204" s="94"/>
      <c r="R204" s="94"/>
      <c r="S204" s="94"/>
    </row>
    <row r="205" spans="1:19" x14ac:dyDescent="0.35">
      <c r="A205" s="94"/>
      <c r="B205" s="94"/>
      <c r="C205" s="94"/>
      <c r="D205" s="94"/>
      <c r="E205" s="94"/>
      <c r="F205" s="94"/>
      <c r="G205" s="94"/>
      <c r="H205" s="94"/>
      <c r="I205" s="94"/>
      <c r="J205" s="94"/>
      <c r="K205" s="94"/>
      <c r="L205" s="94"/>
      <c r="M205" s="94"/>
      <c r="N205" s="94"/>
      <c r="O205" s="94"/>
      <c r="P205" s="94"/>
      <c r="Q205" s="94"/>
      <c r="R205" s="94"/>
      <c r="S205" s="94"/>
    </row>
    <row r="206" spans="1:19" x14ac:dyDescent="0.35">
      <c r="A206" s="94"/>
      <c r="B206" s="94"/>
      <c r="C206" s="94"/>
      <c r="D206" s="94"/>
      <c r="E206" s="94"/>
      <c r="F206" s="94"/>
      <c r="G206" s="94"/>
      <c r="H206" s="94"/>
      <c r="I206" s="94"/>
      <c r="J206" s="94"/>
      <c r="K206" s="94"/>
      <c r="L206" s="94"/>
      <c r="M206" s="94"/>
      <c r="N206" s="94"/>
      <c r="O206" s="94"/>
      <c r="P206" s="94"/>
      <c r="Q206" s="94"/>
      <c r="R206" s="94"/>
      <c r="S206" s="94"/>
    </row>
    <row r="207" spans="1:19" x14ac:dyDescent="0.35">
      <c r="A207" s="94"/>
      <c r="B207" s="94"/>
      <c r="C207" s="94"/>
      <c r="D207" s="94"/>
      <c r="E207" s="94"/>
      <c r="F207" s="94"/>
      <c r="G207" s="94"/>
      <c r="H207" s="94"/>
      <c r="I207" s="94"/>
      <c r="J207" s="94"/>
      <c r="K207" s="94"/>
      <c r="L207" s="94"/>
      <c r="M207" s="94"/>
      <c r="N207" s="94"/>
      <c r="O207" s="94"/>
      <c r="P207" s="94"/>
      <c r="Q207" s="94"/>
      <c r="R207" s="94"/>
      <c r="S207" s="94"/>
    </row>
    <row r="208" spans="1:19" x14ac:dyDescent="0.35">
      <c r="A208" s="94"/>
      <c r="B208" s="94"/>
      <c r="C208" s="94"/>
      <c r="D208" s="94"/>
      <c r="E208" s="94"/>
      <c r="F208" s="94"/>
      <c r="G208" s="94"/>
      <c r="H208" s="94"/>
      <c r="I208" s="94"/>
      <c r="J208" s="94"/>
      <c r="K208" s="94"/>
      <c r="L208" s="94"/>
      <c r="M208" s="94"/>
      <c r="N208" s="94"/>
      <c r="O208" s="94"/>
      <c r="P208" s="94"/>
      <c r="Q208" s="94"/>
      <c r="R208" s="94"/>
      <c r="S208" s="94"/>
    </row>
    <row r="209" spans="1:19" x14ac:dyDescent="0.35">
      <c r="A209" s="94"/>
      <c r="B209" s="94"/>
      <c r="C209" s="94"/>
      <c r="D209" s="94"/>
      <c r="E209" s="94"/>
      <c r="F209" s="94"/>
      <c r="G209" s="94"/>
      <c r="H209" s="94"/>
      <c r="I209" s="94"/>
      <c r="J209" s="94"/>
      <c r="K209" s="94"/>
      <c r="L209" s="94"/>
      <c r="M209" s="94"/>
      <c r="N209" s="94"/>
      <c r="O209" s="94"/>
      <c r="P209" s="94"/>
      <c r="Q209" s="94"/>
      <c r="R209" s="94"/>
      <c r="S209" s="94"/>
    </row>
    <row r="210" spans="1:19" x14ac:dyDescent="0.35">
      <c r="A210" s="94"/>
      <c r="B210" s="94"/>
      <c r="C210" s="94"/>
      <c r="D210" s="94"/>
      <c r="E210" s="94"/>
      <c r="F210" s="94"/>
      <c r="G210" s="94"/>
      <c r="H210" s="94"/>
      <c r="I210" s="94"/>
      <c r="J210" s="94"/>
      <c r="K210" s="94"/>
      <c r="L210" s="94"/>
      <c r="M210" s="94"/>
      <c r="N210" s="94"/>
      <c r="O210" s="94"/>
      <c r="P210" s="94"/>
      <c r="Q210" s="94"/>
      <c r="R210" s="94"/>
      <c r="S210" s="94"/>
    </row>
    <row r="211" spans="1:19" x14ac:dyDescent="0.35">
      <c r="A211" s="94"/>
      <c r="B211" s="94"/>
      <c r="C211" s="94"/>
      <c r="D211" s="94"/>
      <c r="E211" s="94"/>
      <c r="F211" s="94"/>
      <c r="G211" s="94"/>
      <c r="H211" s="94"/>
      <c r="I211" s="94"/>
      <c r="J211" s="94"/>
      <c r="K211" s="94"/>
      <c r="L211" s="94"/>
      <c r="M211" s="94"/>
      <c r="N211" s="94"/>
      <c r="O211" s="94"/>
      <c r="P211" s="94"/>
      <c r="Q211" s="94"/>
      <c r="R211" s="94"/>
      <c r="S211" s="94"/>
    </row>
    <row r="212" spans="1:19" x14ac:dyDescent="0.35">
      <c r="A212" s="94"/>
      <c r="B212" s="94"/>
      <c r="C212" s="94"/>
      <c r="D212" s="94"/>
      <c r="E212" s="94"/>
      <c r="F212" s="94"/>
      <c r="G212" s="94"/>
      <c r="H212" s="94"/>
      <c r="I212" s="94"/>
      <c r="J212" s="94"/>
      <c r="K212" s="94"/>
      <c r="L212" s="94"/>
      <c r="M212" s="94"/>
      <c r="N212" s="94"/>
      <c r="O212" s="94"/>
      <c r="P212" s="94"/>
      <c r="Q212" s="94"/>
      <c r="R212" s="94"/>
      <c r="S212" s="94"/>
    </row>
    <row r="213" spans="1:19" x14ac:dyDescent="0.35">
      <c r="A213" s="94"/>
      <c r="B213" s="94"/>
      <c r="C213" s="94"/>
      <c r="D213" s="94"/>
      <c r="E213" s="94"/>
      <c r="F213" s="94"/>
      <c r="G213" s="94"/>
      <c r="H213" s="94"/>
      <c r="I213" s="94"/>
      <c r="J213" s="94"/>
      <c r="K213" s="94"/>
      <c r="L213" s="94"/>
      <c r="M213" s="94"/>
      <c r="N213" s="94"/>
      <c r="O213" s="94"/>
      <c r="P213" s="94"/>
      <c r="Q213" s="94"/>
      <c r="R213" s="94"/>
      <c r="S213" s="94"/>
    </row>
    <row r="214" spans="1:19" x14ac:dyDescent="0.35">
      <c r="A214" s="94"/>
      <c r="B214" s="94"/>
      <c r="C214" s="94"/>
      <c r="D214" s="94"/>
      <c r="E214" s="94"/>
      <c r="F214" s="94"/>
      <c r="G214" s="94"/>
      <c r="H214" s="94"/>
      <c r="I214" s="94"/>
      <c r="J214" s="94"/>
      <c r="K214" s="94"/>
      <c r="L214" s="94"/>
      <c r="M214" s="94"/>
      <c r="N214" s="94"/>
      <c r="O214" s="94"/>
      <c r="P214" s="94"/>
      <c r="Q214" s="94"/>
      <c r="R214" s="94"/>
      <c r="S214" s="94"/>
    </row>
    <row r="215" spans="1:19" x14ac:dyDescent="0.35">
      <c r="A215" s="94"/>
      <c r="B215" s="94"/>
      <c r="C215" s="94"/>
      <c r="D215" s="94"/>
      <c r="E215" s="94"/>
      <c r="F215" s="94"/>
      <c r="G215" s="94"/>
      <c r="H215" s="94"/>
      <c r="I215" s="94"/>
      <c r="J215" s="94"/>
      <c r="K215" s="94"/>
      <c r="L215" s="94"/>
      <c r="M215" s="94"/>
      <c r="N215" s="94"/>
      <c r="O215" s="94"/>
      <c r="P215" s="94"/>
      <c r="Q215" s="94"/>
      <c r="R215" s="94"/>
      <c r="S215" s="94"/>
    </row>
    <row r="216" spans="1:19" x14ac:dyDescent="0.35">
      <c r="A216" s="94"/>
      <c r="B216" s="94"/>
      <c r="C216" s="94"/>
      <c r="D216" s="94"/>
      <c r="E216" s="94"/>
      <c r="F216" s="94"/>
      <c r="G216" s="94"/>
      <c r="H216" s="94"/>
      <c r="I216" s="94"/>
      <c r="J216" s="94"/>
      <c r="K216" s="94"/>
      <c r="L216" s="94"/>
      <c r="M216" s="94"/>
      <c r="N216" s="94"/>
      <c r="O216" s="94"/>
      <c r="P216" s="94"/>
      <c r="Q216" s="94"/>
      <c r="R216" s="94"/>
      <c r="S216" s="94"/>
    </row>
    <row r="217" spans="1:19" x14ac:dyDescent="0.35">
      <c r="A217" s="94"/>
      <c r="B217" s="94"/>
      <c r="C217" s="94"/>
      <c r="D217" s="94"/>
      <c r="E217" s="94"/>
      <c r="F217" s="94"/>
      <c r="G217" s="94"/>
      <c r="H217" s="94"/>
      <c r="I217" s="94"/>
      <c r="J217" s="94"/>
      <c r="K217" s="94"/>
      <c r="L217" s="94"/>
      <c r="M217" s="94"/>
      <c r="N217" s="94"/>
      <c r="O217" s="94"/>
      <c r="P217" s="94"/>
      <c r="Q217" s="94"/>
      <c r="R217" s="94"/>
      <c r="S217" s="94"/>
    </row>
    <row r="218" spans="1:19" x14ac:dyDescent="0.35">
      <c r="A218" s="94"/>
      <c r="B218" s="94"/>
      <c r="C218" s="94"/>
      <c r="D218" s="94"/>
      <c r="E218" s="94"/>
      <c r="F218" s="94"/>
      <c r="G218" s="94"/>
      <c r="H218" s="94"/>
      <c r="I218" s="94"/>
      <c r="J218" s="94"/>
      <c r="K218" s="94"/>
      <c r="L218" s="94"/>
      <c r="M218" s="94"/>
      <c r="N218" s="94"/>
      <c r="O218" s="94"/>
      <c r="P218" s="94"/>
      <c r="Q218" s="94"/>
      <c r="R218" s="94"/>
      <c r="S218" s="94"/>
    </row>
    <row r="219" spans="1:19" x14ac:dyDescent="0.35">
      <c r="A219" s="94"/>
      <c r="B219" s="94"/>
      <c r="C219" s="94"/>
      <c r="D219" s="94"/>
      <c r="E219" s="94"/>
      <c r="F219" s="94"/>
      <c r="G219" s="94"/>
      <c r="H219" s="94"/>
      <c r="I219" s="94"/>
      <c r="J219" s="94"/>
      <c r="K219" s="94"/>
      <c r="L219" s="94"/>
      <c r="M219" s="94"/>
      <c r="N219" s="94"/>
      <c r="O219" s="94"/>
      <c r="P219" s="94"/>
      <c r="Q219" s="94"/>
      <c r="R219" s="94"/>
      <c r="S219" s="94"/>
    </row>
    <row r="220" spans="1:19" x14ac:dyDescent="0.35">
      <c r="A220" s="94"/>
      <c r="B220" s="94"/>
      <c r="C220" s="94"/>
      <c r="D220" s="94"/>
      <c r="E220" s="94"/>
      <c r="F220" s="94"/>
      <c r="G220" s="94"/>
      <c r="H220" s="94"/>
      <c r="I220" s="94"/>
      <c r="J220" s="94"/>
      <c r="K220" s="94"/>
      <c r="L220" s="94"/>
      <c r="M220" s="94"/>
      <c r="N220" s="94"/>
      <c r="O220" s="94"/>
      <c r="P220" s="94"/>
      <c r="Q220" s="94"/>
      <c r="R220" s="94"/>
      <c r="S220" s="94"/>
    </row>
    <row r="221" spans="1:19" x14ac:dyDescent="0.35">
      <c r="A221" s="94"/>
      <c r="B221" s="94"/>
      <c r="C221" s="94"/>
      <c r="D221" s="94"/>
      <c r="E221" s="94"/>
      <c r="F221" s="94"/>
      <c r="G221" s="94"/>
      <c r="H221" s="94"/>
      <c r="I221" s="94"/>
      <c r="J221" s="94"/>
      <c r="K221" s="94"/>
      <c r="L221" s="94"/>
      <c r="M221" s="94"/>
      <c r="N221" s="94"/>
      <c r="O221" s="94"/>
      <c r="P221" s="94"/>
      <c r="Q221" s="94"/>
      <c r="R221" s="94"/>
      <c r="S221" s="94"/>
    </row>
    <row r="222" spans="1:19" x14ac:dyDescent="0.35">
      <c r="A222" s="94"/>
      <c r="B222" s="94"/>
      <c r="C222" s="94"/>
      <c r="D222" s="94"/>
      <c r="E222" s="94"/>
      <c r="F222" s="94"/>
      <c r="G222" s="94"/>
      <c r="H222" s="94"/>
      <c r="I222" s="94"/>
      <c r="J222" s="94"/>
      <c r="K222" s="94"/>
      <c r="L222" s="94"/>
      <c r="M222" s="94"/>
      <c r="N222" s="94"/>
      <c r="O222" s="94"/>
      <c r="P222" s="94"/>
      <c r="Q222" s="94"/>
      <c r="R222" s="94"/>
      <c r="S222" s="94"/>
    </row>
    <row r="223" spans="1:19" x14ac:dyDescent="0.35">
      <c r="A223" s="94"/>
      <c r="B223" s="94"/>
      <c r="C223" s="94"/>
      <c r="D223" s="94"/>
      <c r="E223" s="94"/>
      <c r="F223" s="94"/>
      <c r="G223" s="94"/>
      <c r="H223" s="94"/>
      <c r="I223" s="94"/>
      <c r="J223" s="94"/>
      <c r="K223" s="94"/>
      <c r="L223" s="94"/>
      <c r="M223" s="94"/>
      <c r="N223" s="94"/>
      <c r="O223" s="94"/>
      <c r="P223" s="94"/>
      <c r="Q223" s="94"/>
      <c r="R223" s="94"/>
      <c r="S223" s="94"/>
    </row>
    <row r="224" spans="1:19" x14ac:dyDescent="0.35">
      <c r="A224" s="94"/>
      <c r="B224" s="94"/>
      <c r="C224" s="94"/>
      <c r="D224" s="94"/>
      <c r="E224" s="94"/>
      <c r="F224" s="94"/>
      <c r="G224" s="94"/>
      <c r="H224" s="94"/>
      <c r="I224" s="94"/>
      <c r="J224" s="94"/>
      <c r="K224" s="94"/>
      <c r="L224" s="94"/>
      <c r="M224" s="94"/>
      <c r="N224" s="94"/>
      <c r="O224" s="94"/>
      <c r="P224" s="94"/>
      <c r="Q224" s="94"/>
      <c r="R224" s="94"/>
      <c r="S224" s="94"/>
    </row>
    <row r="225" spans="1:19" x14ac:dyDescent="0.35">
      <c r="A225" s="94"/>
      <c r="B225" s="94"/>
      <c r="C225" s="94"/>
      <c r="D225" s="94"/>
      <c r="E225" s="94"/>
      <c r="F225" s="94"/>
      <c r="G225" s="94"/>
      <c r="H225" s="94"/>
      <c r="I225" s="94"/>
      <c r="J225" s="94"/>
      <c r="K225" s="94"/>
      <c r="L225" s="94"/>
      <c r="M225" s="94"/>
      <c r="N225" s="94"/>
      <c r="O225" s="94"/>
      <c r="P225" s="94"/>
      <c r="Q225" s="94"/>
      <c r="R225" s="94"/>
      <c r="S225" s="94"/>
    </row>
    <row r="226" spans="1:19" x14ac:dyDescent="0.35">
      <c r="A226" s="94"/>
      <c r="B226" s="94"/>
      <c r="C226" s="94"/>
      <c r="D226" s="94"/>
      <c r="E226" s="94"/>
      <c r="F226" s="94"/>
      <c r="G226" s="94"/>
      <c r="H226" s="94"/>
      <c r="I226" s="94"/>
      <c r="J226" s="94"/>
      <c r="K226" s="94"/>
      <c r="L226" s="94"/>
      <c r="M226" s="94"/>
      <c r="N226" s="94"/>
      <c r="O226" s="94"/>
      <c r="P226" s="94"/>
      <c r="Q226" s="94"/>
      <c r="R226" s="94"/>
      <c r="S226" s="94"/>
    </row>
    <row r="227" spans="1:19" x14ac:dyDescent="0.35">
      <c r="A227" s="94"/>
      <c r="B227" s="94"/>
      <c r="C227" s="94"/>
      <c r="D227" s="94"/>
      <c r="E227" s="94"/>
      <c r="F227" s="94"/>
      <c r="G227" s="94"/>
      <c r="H227" s="94"/>
      <c r="I227" s="94"/>
      <c r="J227" s="94"/>
      <c r="K227" s="94"/>
      <c r="L227" s="94"/>
      <c r="M227" s="94"/>
      <c r="N227" s="94"/>
      <c r="O227" s="94"/>
      <c r="P227" s="94"/>
      <c r="Q227" s="94"/>
      <c r="R227" s="94"/>
      <c r="S227" s="94"/>
    </row>
    <row r="228" spans="1:19" x14ac:dyDescent="0.35">
      <c r="A228" s="94"/>
      <c r="B228" s="94"/>
      <c r="C228" s="94"/>
      <c r="D228" s="94"/>
      <c r="E228" s="94"/>
      <c r="F228" s="94"/>
      <c r="G228" s="94"/>
      <c r="H228" s="94"/>
      <c r="I228" s="94"/>
      <c r="J228" s="94"/>
      <c r="K228" s="94"/>
      <c r="L228" s="94"/>
      <c r="M228" s="94"/>
      <c r="N228" s="94"/>
      <c r="O228" s="94"/>
      <c r="P228" s="94"/>
      <c r="Q228" s="94"/>
      <c r="R228" s="94"/>
      <c r="S228" s="94"/>
    </row>
    <row r="229" spans="1:19" x14ac:dyDescent="0.35">
      <c r="A229" s="94"/>
      <c r="B229" s="94"/>
      <c r="C229" s="94"/>
      <c r="D229" s="94"/>
      <c r="E229" s="94"/>
      <c r="F229" s="94"/>
      <c r="G229" s="94"/>
      <c r="H229" s="94"/>
      <c r="I229" s="94"/>
      <c r="J229" s="94"/>
      <c r="K229" s="94"/>
      <c r="L229" s="94"/>
      <c r="M229" s="94"/>
      <c r="N229" s="94"/>
      <c r="O229" s="94"/>
      <c r="P229" s="94"/>
      <c r="Q229" s="94"/>
      <c r="R229" s="94"/>
      <c r="S229" s="94"/>
    </row>
    <row r="230" spans="1:19" x14ac:dyDescent="0.35">
      <c r="A230" s="94"/>
      <c r="B230" s="94"/>
      <c r="C230" s="94"/>
      <c r="D230" s="94"/>
      <c r="E230" s="94"/>
      <c r="F230" s="94"/>
      <c r="G230" s="94"/>
      <c r="H230" s="94"/>
      <c r="I230" s="94"/>
      <c r="J230" s="94"/>
      <c r="K230" s="94"/>
      <c r="L230" s="94"/>
      <c r="M230" s="94"/>
      <c r="N230" s="94"/>
      <c r="O230" s="94"/>
      <c r="P230" s="94"/>
      <c r="Q230" s="94"/>
      <c r="R230" s="94"/>
      <c r="S230" s="94"/>
    </row>
    <row r="231" spans="1:19" x14ac:dyDescent="0.35">
      <c r="A231" s="94"/>
      <c r="B231" s="94"/>
      <c r="C231" s="94"/>
      <c r="D231" s="94"/>
      <c r="E231" s="94"/>
      <c r="F231" s="94"/>
      <c r="G231" s="94"/>
      <c r="H231" s="94"/>
      <c r="I231" s="94"/>
      <c r="J231" s="94"/>
      <c r="K231" s="94"/>
      <c r="L231" s="94"/>
      <c r="M231" s="94"/>
      <c r="N231" s="94"/>
      <c r="O231" s="94"/>
      <c r="P231" s="94"/>
      <c r="Q231" s="94"/>
      <c r="R231" s="94"/>
      <c r="S231" s="94"/>
    </row>
    <row r="232" spans="1:19" x14ac:dyDescent="0.35">
      <c r="A232" s="94"/>
      <c r="B232" s="94"/>
      <c r="C232" s="94"/>
      <c r="D232" s="94"/>
      <c r="E232" s="94"/>
      <c r="F232" s="94"/>
      <c r="G232" s="94"/>
      <c r="H232" s="94"/>
      <c r="I232" s="94"/>
      <c r="J232" s="94"/>
      <c r="K232" s="94"/>
      <c r="L232" s="94"/>
      <c r="M232" s="94"/>
      <c r="N232" s="94"/>
      <c r="O232" s="94"/>
      <c r="P232" s="94"/>
      <c r="Q232" s="94"/>
      <c r="R232" s="94"/>
      <c r="S232" s="94"/>
    </row>
    <row r="233" spans="1:19" x14ac:dyDescent="0.35">
      <c r="A233" s="94"/>
      <c r="B233" s="94"/>
      <c r="C233" s="94"/>
      <c r="D233" s="94"/>
      <c r="E233" s="94"/>
      <c r="F233" s="94"/>
      <c r="G233" s="94"/>
      <c r="H233" s="94"/>
      <c r="I233" s="94"/>
      <c r="J233" s="94"/>
      <c r="K233" s="94"/>
      <c r="L233" s="94"/>
      <c r="M233" s="94"/>
      <c r="N233" s="94"/>
      <c r="O233" s="94"/>
      <c r="P233" s="94"/>
      <c r="Q233" s="94"/>
      <c r="R233" s="94"/>
      <c r="S233" s="94"/>
    </row>
    <row r="234" spans="1:19" x14ac:dyDescent="0.35">
      <c r="A234" s="94"/>
      <c r="B234" s="94"/>
      <c r="C234" s="94"/>
      <c r="D234" s="94"/>
      <c r="E234" s="94"/>
      <c r="F234" s="94"/>
      <c r="G234" s="94"/>
      <c r="H234" s="94"/>
      <c r="I234" s="94"/>
      <c r="J234" s="94"/>
      <c r="K234" s="94"/>
      <c r="L234" s="94"/>
      <c r="M234" s="94"/>
      <c r="N234" s="94"/>
      <c r="O234" s="94"/>
      <c r="P234" s="94"/>
      <c r="Q234" s="94"/>
      <c r="R234" s="94"/>
      <c r="S234" s="94"/>
    </row>
    <row r="235" spans="1:19" x14ac:dyDescent="0.35">
      <c r="A235" s="94"/>
      <c r="B235" s="94"/>
      <c r="C235" s="94"/>
      <c r="D235" s="94"/>
      <c r="E235" s="94"/>
      <c r="F235" s="94"/>
      <c r="G235" s="94"/>
      <c r="H235" s="94"/>
      <c r="I235" s="94"/>
      <c r="J235" s="94"/>
      <c r="K235" s="94"/>
      <c r="L235" s="94"/>
      <c r="M235" s="94"/>
      <c r="N235" s="94"/>
      <c r="O235" s="94"/>
      <c r="P235" s="94"/>
      <c r="Q235" s="94"/>
      <c r="R235" s="94"/>
      <c r="S235" s="94"/>
    </row>
    <row r="236" spans="1:19" x14ac:dyDescent="0.35">
      <c r="A236" s="94"/>
      <c r="B236" s="94"/>
      <c r="C236" s="94"/>
      <c r="D236" s="94"/>
      <c r="E236" s="94"/>
      <c r="F236" s="94"/>
      <c r="G236" s="94"/>
      <c r="H236" s="94"/>
      <c r="I236" s="94"/>
      <c r="J236" s="94"/>
      <c r="K236" s="94"/>
      <c r="L236" s="94"/>
      <c r="M236" s="94"/>
      <c r="N236" s="94"/>
      <c r="O236" s="94"/>
      <c r="P236" s="94"/>
      <c r="Q236" s="94"/>
      <c r="R236" s="94"/>
      <c r="S236" s="94"/>
    </row>
    <row r="237" spans="1:19" x14ac:dyDescent="0.35">
      <c r="A237" s="94"/>
      <c r="B237" s="94"/>
      <c r="C237" s="94"/>
      <c r="D237" s="94"/>
      <c r="E237" s="94"/>
      <c r="F237" s="94"/>
      <c r="G237" s="94"/>
      <c r="H237" s="94"/>
      <c r="I237" s="94"/>
      <c r="J237" s="94"/>
      <c r="K237" s="94"/>
      <c r="L237" s="94"/>
      <c r="M237" s="94"/>
      <c r="N237" s="94"/>
      <c r="O237" s="94"/>
      <c r="P237" s="94"/>
      <c r="Q237" s="94"/>
      <c r="R237" s="94"/>
      <c r="S237" s="94"/>
    </row>
    <row r="238" spans="1:19" x14ac:dyDescent="0.35">
      <c r="A238" s="94"/>
      <c r="B238" s="94"/>
      <c r="C238" s="94"/>
      <c r="D238" s="94"/>
      <c r="E238" s="94"/>
      <c r="F238" s="94"/>
      <c r="G238" s="94"/>
      <c r="H238" s="94"/>
      <c r="I238" s="94"/>
      <c r="J238" s="94"/>
      <c r="K238" s="94"/>
      <c r="L238" s="94"/>
      <c r="M238" s="94"/>
      <c r="N238" s="94"/>
      <c r="O238" s="94"/>
      <c r="P238" s="94"/>
      <c r="Q238" s="94"/>
      <c r="R238" s="94"/>
      <c r="S238" s="94"/>
    </row>
    <row r="239" spans="1:19" x14ac:dyDescent="0.35">
      <c r="A239" s="94"/>
      <c r="B239" s="94"/>
      <c r="C239" s="94"/>
      <c r="D239" s="94"/>
      <c r="E239" s="94"/>
      <c r="F239" s="94"/>
      <c r="G239" s="94"/>
      <c r="H239" s="94"/>
      <c r="I239" s="94"/>
      <c r="J239" s="94"/>
      <c r="K239" s="94"/>
      <c r="L239" s="94"/>
      <c r="M239" s="94"/>
      <c r="N239" s="94"/>
      <c r="O239" s="94"/>
      <c r="P239" s="94"/>
      <c r="Q239" s="94"/>
      <c r="R239" s="94"/>
      <c r="S239" s="94"/>
    </row>
    <row r="240" spans="1:19" x14ac:dyDescent="0.35">
      <c r="A240" s="94"/>
      <c r="B240" s="94"/>
      <c r="C240" s="94"/>
      <c r="D240" s="94"/>
      <c r="E240" s="94"/>
      <c r="F240" s="94"/>
      <c r="G240" s="94"/>
      <c r="H240" s="94"/>
      <c r="I240" s="94"/>
      <c r="J240" s="94"/>
      <c r="K240" s="94"/>
      <c r="L240" s="94"/>
      <c r="M240" s="94"/>
      <c r="N240" s="94"/>
      <c r="O240" s="94"/>
      <c r="P240" s="94"/>
      <c r="Q240" s="94"/>
      <c r="R240" s="94"/>
      <c r="S240" s="94"/>
    </row>
    <row r="241" spans="1:19" x14ac:dyDescent="0.35">
      <c r="A241" s="94"/>
      <c r="B241" s="94"/>
      <c r="C241" s="94"/>
      <c r="D241" s="94"/>
      <c r="E241" s="94"/>
      <c r="F241" s="94"/>
      <c r="G241" s="94"/>
      <c r="H241" s="94"/>
      <c r="I241" s="94"/>
      <c r="J241" s="94"/>
      <c r="K241" s="94"/>
      <c r="L241" s="94"/>
      <c r="M241" s="94"/>
      <c r="N241" s="94"/>
      <c r="O241" s="94"/>
      <c r="P241" s="94"/>
      <c r="Q241" s="94"/>
      <c r="R241" s="94"/>
      <c r="S241" s="94"/>
    </row>
    <row r="242" spans="1:19" x14ac:dyDescent="0.35">
      <c r="A242" s="94"/>
      <c r="B242" s="94"/>
      <c r="C242" s="94"/>
      <c r="D242" s="94"/>
      <c r="E242" s="94"/>
      <c r="F242" s="94"/>
      <c r="G242" s="94"/>
      <c r="H242" s="94"/>
      <c r="I242" s="94"/>
      <c r="J242" s="94"/>
      <c r="K242" s="94"/>
      <c r="L242" s="94"/>
      <c r="M242" s="94"/>
      <c r="N242" s="94"/>
      <c r="O242" s="94"/>
      <c r="P242" s="94"/>
      <c r="Q242" s="94"/>
      <c r="R242" s="94"/>
      <c r="S242" s="94"/>
    </row>
    <row r="243" spans="1:19" x14ac:dyDescent="0.35">
      <c r="A243" s="94"/>
      <c r="B243" s="94"/>
      <c r="C243" s="94"/>
      <c r="D243" s="94"/>
      <c r="E243" s="94"/>
      <c r="F243" s="94"/>
      <c r="G243" s="94"/>
      <c r="H243" s="94"/>
      <c r="I243" s="94"/>
      <c r="J243" s="94"/>
      <c r="K243" s="94"/>
      <c r="L243" s="94"/>
      <c r="M243" s="94"/>
      <c r="N243" s="94"/>
      <c r="O243" s="94"/>
      <c r="P243" s="94"/>
      <c r="Q243" s="94"/>
      <c r="R243" s="94"/>
      <c r="S243" s="94"/>
    </row>
    <row r="244" spans="1:19" x14ac:dyDescent="0.35">
      <c r="A244" s="94"/>
      <c r="B244" s="94"/>
      <c r="C244" s="94"/>
      <c r="D244" s="94"/>
      <c r="E244" s="94"/>
      <c r="F244" s="94"/>
      <c r="G244" s="94"/>
      <c r="H244" s="94"/>
      <c r="I244" s="94"/>
      <c r="J244" s="94"/>
      <c r="K244" s="94"/>
      <c r="L244" s="94"/>
      <c r="M244" s="94"/>
      <c r="N244" s="94"/>
      <c r="O244" s="94"/>
      <c r="P244" s="94"/>
      <c r="Q244" s="94"/>
      <c r="R244" s="94"/>
      <c r="S244" s="94"/>
    </row>
    <row r="245" spans="1:19" x14ac:dyDescent="0.35">
      <c r="A245" s="94"/>
      <c r="B245" s="94"/>
      <c r="C245" s="94"/>
      <c r="D245" s="94"/>
      <c r="E245" s="94"/>
      <c r="F245" s="94"/>
      <c r="G245" s="94"/>
      <c r="H245" s="94"/>
      <c r="I245" s="94"/>
      <c r="J245" s="94"/>
      <c r="K245" s="94"/>
      <c r="L245" s="94"/>
      <c r="M245" s="94"/>
      <c r="N245" s="94"/>
      <c r="O245" s="94"/>
      <c r="P245" s="94"/>
      <c r="Q245" s="94"/>
      <c r="R245" s="94"/>
      <c r="S245" s="94"/>
    </row>
    <row r="246" spans="1:19" x14ac:dyDescent="0.35">
      <c r="A246" s="94"/>
      <c r="B246" s="94"/>
      <c r="C246" s="94"/>
      <c r="D246" s="94"/>
      <c r="E246" s="94"/>
      <c r="F246" s="94"/>
      <c r="G246" s="94"/>
      <c r="H246" s="94"/>
      <c r="I246" s="94"/>
      <c r="J246" s="94"/>
      <c r="K246" s="94"/>
      <c r="L246" s="94"/>
      <c r="M246" s="94"/>
      <c r="N246" s="94"/>
      <c r="O246" s="94"/>
      <c r="P246" s="94"/>
      <c r="Q246" s="94"/>
      <c r="R246" s="94"/>
      <c r="S246" s="94"/>
    </row>
    <row r="247" spans="1:19" x14ac:dyDescent="0.35">
      <c r="A247" s="94"/>
      <c r="B247" s="94"/>
      <c r="C247" s="94"/>
      <c r="D247" s="94"/>
      <c r="E247" s="94"/>
      <c r="F247" s="94"/>
      <c r="G247" s="94"/>
      <c r="H247" s="94"/>
      <c r="I247" s="94"/>
      <c r="J247" s="94"/>
      <c r="K247" s="94"/>
      <c r="L247" s="94"/>
      <c r="M247" s="94"/>
      <c r="N247" s="94"/>
      <c r="O247" s="94"/>
      <c r="P247" s="94"/>
      <c r="Q247" s="94"/>
      <c r="R247" s="94"/>
      <c r="S247" s="94"/>
    </row>
    <row r="248" spans="1:19" x14ac:dyDescent="0.35">
      <c r="A248" s="94"/>
      <c r="B248" s="94"/>
      <c r="C248" s="94"/>
      <c r="D248" s="94"/>
      <c r="E248" s="94"/>
      <c r="F248" s="94"/>
      <c r="G248" s="94"/>
      <c r="H248" s="94"/>
      <c r="I248" s="94"/>
      <c r="J248" s="94"/>
      <c r="K248" s="94"/>
      <c r="L248" s="94"/>
      <c r="M248" s="94"/>
      <c r="N248" s="94"/>
      <c r="O248" s="94"/>
      <c r="P248" s="94"/>
      <c r="Q248" s="94"/>
      <c r="R248" s="94"/>
      <c r="S248" s="94"/>
    </row>
    <row r="249" spans="1:19" x14ac:dyDescent="0.35">
      <c r="A249" s="94"/>
      <c r="B249" s="94"/>
      <c r="C249" s="94"/>
      <c r="D249" s="94"/>
      <c r="E249" s="94"/>
      <c r="F249" s="94"/>
      <c r="G249" s="94"/>
      <c r="H249" s="94"/>
      <c r="I249" s="94"/>
      <c r="J249" s="94"/>
      <c r="K249" s="94"/>
      <c r="L249" s="94"/>
      <c r="M249" s="94"/>
      <c r="N249" s="94"/>
      <c r="O249" s="94"/>
      <c r="P249" s="94"/>
      <c r="Q249" s="94"/>
      <c r="R249" s="94"/>
      <c r="S249" s="94"/>
    </row>
    <row r="250" spans="1:19" x14ac:dyDescent="0.35">
      <c r="A250" s="94"/>
      <c r="B250" s="94"/>
      <c r="C250" s="94"/>
      <c r="D250" s="94"/>
      <c r="E250" s="94"/>
      <c r="F250" s="94"/>
      <c r="G250" s="94"/>
      <c r="H250" s="94"/>
      <c r="I250" s="94"/>
      <c r="J250" s="94"/>
      <c r="K250" s="94"/>
      <c r="L250" s="94"/>
      <c r="M250" s="94"/>
      <c r="N250" s="94"/>
      <c r="O250" s="94"/>
      <c r="P250" s="94"/>
      <c r="Q250" s="94"/>
      <c r="R250" s="94"/>
      <c r="S250" s="94"/>
    </row>
    <row r="251" spans="1:19" x14ac:dyDescent="0.35">
      <c r="A251" s="94"/>
      <c r="B251" s="94"/>
      <c r="C251" s="94"/>
      <c r="D251" s="94"/>
      <c r="E251" s="94"/>
      <c r="F251" s="94"/>
      <c r="G251" s="94"/>
      <c r="H251" s="94"/>
      <c r="I251" s="94"/>
      <c r="J251" s="94"/>
      <c r="K251" s="94"/>
      <c r="L251" s="94"/>
      <c r="M251" s="94"/>
      <c r="N251" s="94"/>
      <c r="O251" s="94"/>
      <c r="P251" s="94"/>
      <c r="Q251" s="94"/>
      <c r="R251" s="94"/>
      <c r="S251" s="94"/>
    </row>
    <row r="252" spans="1:19" x14ac:dyDescent="0.35">
      <c r="A252" s="94"/>
      <c r="B252" s="94"/>
      <c r="C252" s="94"/>
      <c r="D252" s="94"/>
      <c r="E252" s="94"/>
      <c r="F252" s="94"/>
      <c r="G252" s="94"/>
      <c r="H252" s="94"/>
      <c r="I252" s="94"/>
      <c r="J252" s="94"/>
      <c r="K252" s="94"/>
      <c r="L252" s="94"/>
      <c r="M252" s="94"/>
      <c r="N252" s="94"/>
      <c r="O252" s="94"/>
      <c r="P252" s="94"/>
      <c r="Q252" s="94"/>
      <c r="R252" s="94"/>
      <c r="S252" s="94"/>
    </row>
    <row r="253" spans="1:19" x14ac:dyDescent="0.35">
      <c r="A253" s="94"/>
      <c r="B253" s="94"/>
      <c r="C253" s="94"/>
      <c r="D253" s="94"/>
      <c r="E253" s="94"/>
      <c r="F253" s="94"/>
      <c r="G253" s="94"/>
      <c r="H253" s="94"/>
      <c r="I253" s="94"/>
      <c r="J253" s="94"/>
      <c r="K253" s="94"/>
      <c r="L253" s="94"/>
      <c r="M253" s="94"/>
      <c r="N253" s="94"/>
      <c r="O253" s="94"/>
      <c r="P253" s="94"/>
      <c r="Q253" s="94"/>
      <c r="R253" s="94"/>
      <c r="S253" s="94"/>
    </row>
    <row r="254" spans="1:19" x14ac:dyDescent="0.35">
      <c r="A254" s="94"/>
      <c r="B254" s="94"/>
      <c r="C254" s="94"/>
      <c r="D254" s="94"/>
      <c r="E254" s="94"/>
      <c r="F254" s="94"/>
      <c r="G254" s="94"/>
      <c r="H254" s="94"/>
      <c r="I254" s="94"/>
      <c r="J254" s="94"/>
      <c r="K254" s="94"/>
      <c r="L254" s="94"/>
      <c r="M254" s="94"/>
      <c r="N254" s="94"/>
      <c r="O254" s="94"/>
      <c r="P254" s="94"/>
      <c r="Q254" s="94"/>
      <c r="R254" s="94"/>
      <c r="S254" s="94"/>
    </row>
    <row r="255" spans="1:19" x14ac:dyDescent="0.35">
      <c r="A255" s="94"/>
      <c r="B255" s="94"/>
      <c r="C255" s="94"/>
      <c r="D255" s="94"/>
      <c r="E255" s="94"/>
      <c r="F255" s="94"/>
      <c r="G255" s="94"/>
      <c r="H255" s="94"/>
      <c r="I255" s="94"/>
      <c r="J255" s="94"/>
      <c r="K255" s="94"/>
      <c r="L255" s="94"/>
      <c r="M255" s="94"/>
      <c r="N255" s="94"/>
      <c r="O255" s="94"/>
      <c r="P255" s="94"/>
      <c r="Q255" s="94"/>
      <c r="R255" s="94"/>
      <c r="S255" s="94"/>
    </row>
    <row r="256" spans="1:19" x14ac:dyDescent="0.35">
      <c r="A256" s="94"/>
      <c r="B256" s="94"/>
      <c r="C256" s="94"/>
      <c r="D256" s="94"/>
      <c r="E256" s="94"/>
      <c r="F256" s="94"/>
      <c r="G256" s="94"/>
      <c r="H256" s="94"/>
      <c r="I256" s="94"/>
      <c r="J256" s="94"/>
      <c r="K256" s="94"/>
      <c r="L256" s="94"/>
      <c r="M256" s="94"/>
      <c r="N256" s="94"/>
      <c r="O256" s="94"/>
      <c r="P256" s="94"/>
      <c r="Q256" s="94"/>
      <c r="R256" s="94"/>
      <c r="S256" s="94"/>
    </row>
    <row r="257" spans="1:19" x14ac:dyDescent="0.35">
      <c r="A257" s="94"/>
      <c r="B257" s="94"/>
      <c r="C257" s="94"/>
      <c r="D257" s="94"/>
      <c r="E257" s="94"/>
      <c r="F257" s="94"/>
      <c r="G257" s="94"/>
      <c r="H257" s="94"/>
      <c r="I257" s="94"/>
      <c r="J257" s="94"/>
      <c r="K257" s="94"/>
      <c r="L257" s="94"/>
      <c r="M257" s="94"/>
      <c r="N257" s="94"/>
      <c r="O257" s="94"/>
      <c r="P257" s="94"/>
      <c r="Q257" s="94"/>
      <c r="R257" s="94"/>
      <c r="S257" s="94"/>
    </row>
    <row r="258" spans="1:19" x14ac:dyDescent="0.35">
      <c r="A258" s="94"/>
      <c r="B258" s="94"/>
      <c r="C258" s="94"/>
      <c r="D258" s="94"/>
      <c r="E258" s="94"/>
      <c r="F258" s="94"/>
      <c r="G258" s="94"/>
      <c r="H258" s="94"/>
      <c r="I258" s="94"/>
      <c r="J258" s="94"/>
      <c r="K258" s="94"/>
      <c r="L258" s="94"/>
      <c r="M258" s="94"/>
      <c r="N258" s="94"/>
      <c r="O258" s="94"/>
      <c r="P258" s="94"/>
      <c r="Q258" s="94"/>
      <c r="R258" s="94"/>
      <c r="S258" s="94"/>
    </row>
    <row r="259" spans="1:19" x14ac:dyDescent="0.35">
      <c r="A259" s="94"/>
      <c r="B259" s="94"/>
      <c r="C259" s="94"/>
      <c r="D259" s="94"/>
      <c r="E259" s="94"/>
      <c r="F259" s="94"/>
      <c r="G259" s="94"/>
      <c r="H259" s="94"/>
      <c r="I259" s="94"/>
      <c r="J259" s="94"/>
      <c r="K259" s="94"/>
      <c r="L259" s="94"/>
      <c r="M259" s="94"/>
      <c r="N259" s="94"/>
      <c r="O259" s="94"/>
      <c r="P259" s="94"/>
      <c r="Q259" s="94"/>
      <c r="R259" s="94"/>
      <c r="S259" s="94"/>
    </row>
    <row r="260" spans="1:19" x14ac:dyDescent="0.35">
      <c r="A260" s="94"/>
      <c r="B260" s="94"/>
      <c r="C260" s="94"/>
      <c r="D260" s="94"/>
      <c r="E260" s="94"/>
      <c r="F260" s="94"/>
      <c r="G260" s="94"/>
      <c r="H260" s="94"/>
      <c r="I260" s="94"/>
      <c r="J260" s="94"/>
      <c r="K260" s="94"/>
      <c r="L260" s="94"/>
      <c r="M260" s="94"/>
      <c r="N260" s="94"/>
      <c r="O260" s="94"/>
      <c r="P260" s="94"/>
      <c r="Q260" s="94"/>
      <c r="R260" s="94"/>
      <c r="S260" s="94"/>
    </row>
    <row r="261" spans="1:19" x14ac:dyDescent="0.35">
      <c r="A261" s="94"/>
      <c r="B261" s="94"/>
      <c r="C261" s="94"/>
      <c r="D261" s="94"/>
      <c r="E261" s="94"/>
      <c r="F261" s="94"/>
      <c r="G261" s="94"/>
      <c r="H261" s="94"/>
      <c r="I261" s="94"/>
      <c r="J261" s="94"/>
      <c r="K261" s="94"/>
      <c r="L261" s="94"/>
      <c r="M261" s="94"/>
      <c r="N261" s="94"/>
      <c r="O261" s="94"/>
      <c r="P261" s="94"/>
      <c r="Q261" s="94"/>
      <c r="R261" s="94"/>
      <c r="S261" s="94"/>
    </row>
    <row r="262" spans="1:19" x14ac:dyDescent="0.35">
      <c r="A262" s="94"/>
      <c r="B262" s="94"/>
      <c r="C262" s="94"/>
      <c r="D262" s="94"/>
      <c r="E262" s="94"/>
      <c r="F262" s="94"/>
      <c r="G262" s="94"/>
      <c r="H262" s="94"/>
      <c r="I262" s="94"/>
      <c r="J262" s="94"/>
      <c r="K262" s="94"/>
      <c r="L262" s="94"/>
      <c r="M262" s="94"/>
      <c r="N262" s="94"/>
      <c r="O262" s="94"/>
      <c r="P262" s="94"/>
      <c r="Q262" s="94"/>
      <c r="R262" s="94"/>
      <c r="S262" s="94"/>
    </row>
    <row r="263" spans="1:19" x14ac:dyDescent="0.35">
      <c r="A263" s="94"/>
      <c r="B263" s="94"/>
      <c r="C263" s="94"/>
      <c r="D263" s="94"/>
      <c r="E263" s="94"/>
      <c r="F263" s="94"/>
      <c r="G263" s="94"/>
      <c r="H263" s="94"/>
      <c r="I263" s="94"/>
      <c r="J263" s="94"/>
      <c r="K263" s="94"/>
      <c r="L263" s="94"/>
      <c r="M263" s="94"/>
      <c r="N263" s="94"/>
      <c r="O263" s="94"/>
      <c r="P263" s="94"/>
      <c r="Q263" s="94"/>
      <c r="R263" s="94"/>
      <c r="S263" s="94"/>
    </row>
    <row r="264" spans="1:19" x14ac:dyDescent="0.35">
      <c r="A264" s="94"/>
      <c r="B264" s="94"/>
      <c r="C264" s="94"/>
      <c r="D264" s="94"/>
      <c r="E264" s="94"/>
      <c r="F264" s="94"/>
      <c r="G264" s="94"/>
      <c r="H264" s="94"/>
      <c r="I264" s="94"/>
      <c r="J264" s="94"/>
      <c r="K264" s="94"/>
      <c r="L264" s="94"/>
      <c r="M264" s="94"/>
      <c r="N264" s="94"/>
      <c r="O264" s="94"/>
      <c r="P264" s="94"/>
      <c r="Q264" s="94"/>
      <c r="R264" s="94"/>
      <c r="S264" s="94"/>
    </row>
    <row r="265" spans="1:19" x14ac:dyDescent="0.35">
      <c r="A265" s="94"/>
      <c r="B265" s="94"/>
      <c r="C265" s="94"/>
      <c r="D265" s="94"/>
      <c r="E265" s="94"/>
      <c r="F265" s="94"/>
      <c r="G265" s="94"/>
      <c r="H265" s="94"/>
      <c r="I265" s="94"/>
      <c r="J265" s="94"/>
      <c r="K265" s="94"/>
      <c r="L265" s="94"/>
      <c r="M265" s="94"/>
      <c r="N265" s="94"/>
      <c r="O265" s="94"/>
      <c r="P265" s="94"/>
      <c r="Q265" s="94"/>
      <c r="R265" s="94"/>
      <c r="S265" s="94"/>
    </row>
    <row r="266" spans="1:19" x14ac:dyDescent="0.35">
      <c r="A266" s="94"/>
      <c r="B266" s="94"/>
      <c r="C266" s="94"/>
      <c r="D266" s="94"/>
      <c r="E266" s="94"/>
      <c r="F266" s="94"/>
      <c r="G266" s="94"/>
      <c r="H266" s="94"/>
      <c r="I266" s="94"/>
      <c r="J266" s="94"/>
      <c r="K266" s="94"/>
      <c r="L266" s="94"/>
      <c r="M266" s="94"/>
      <c r="N266" s="94"/>
      <c r="O266" s="94"/>
      <c r="P266" s="94"/>
      <c r="Q266" s="94"/>
      <c r="R266" s="94"/>
      <c r="S266" s="94"/>
    </row>
    <row r="267" spans="1:19" x14ac:dyDescent="0.35">
      <c r="A267" s="94"/>
      <c r="B267" s="94"/>
      <c r="C267" s="94"/>
      <c r="D267" s="94"/>
      <c r="E267" s="94"/>
      <c r="F267" s="94"/>
      <c r="G267" s="94"/>
      <c r="H267" s="94"/>
      <c r="I267" s="94"/>
      <c r="J267" s="94"/>
      <c r="K267" s="94"/>
      <c r="L267" s="94"/>
      <c r="M267" s="94"/>
      <c r="N267" s="94"/>
      <c r="O267" s="94"/>
      <c r="P267" s="94"/>
      <c r="Q267" s="94"/>
      <c r="R267" s="94"/>
      <c r="S267" s="94"/>
    </row>
    <row r="268" spans="1:19" x14ac:dyDescent="0.35">
      <c r="A268" s="94"/>
      <c r="B268" s="94"/>
      <c r="C268" s="94"/>
      <c r="D268" s="94"/>
      <c r="E268" s="94"/>
      <c r="F268" s="94"/>
      <c r="G268" s="94"/>
      <c r="H268" s="94"/>
      <c r="I268" s="94"/>
      <c r="J268" s="94"/>
      <c r="K268" s="94"/>
      <c r="L268" s="94"/>
      <c r="M268" s="94"/>
      <c r="N268" s="94"/>
      <c r="O268" s="94"/>
      <c r="P268" s="94"/>
      <c r="Q268" s="94"/>
      <c r="R268" s="94"/>
      <c r="S268" s="94"/>
    </row>
    <row r="269" spans="1:19" x14ac:dyDescent="0.35">
      <c r="A269" s="94"/>
      <c r="B269" s="94"/>
      <c r="C269" s="94"/>
      <c r="D269" s="94"/>
      <c r="E269" s="94"/>
      <c r="F269" s="94"/>
      <c r="G269" s="94"/>
      <c r="H269" s="94"/>
      <c r="I269" s="94"/>
      <c r="J269" s="94"/>
      <c r="K269" s="94"/>
      <c r="L269" s="94"/>
      <c r="M269" s="94"/>
      <c r="N269" s="94"/>
      <c r="O269" s="94"/>
      <c r="P269" s="94"/>
      <c r="Q269" s="94"/>
      <c r="R269" s="94"/>
      <c r="S269" s="94"/>
    </row>
    <row r="270" spans="1:19" x14ac:dyDescent="0.35">
      <c r="A270" s="94"/>
      <c r="B270" s="94"/>
      <c r="C270" s="94"/>
      <c r="D270" s="94"/>
      <c r="E270" s="94"/>
      <c r="F270" s="94"/>
      <c r="G270" s="94"/>
      <c r="H270" s="94"/>
      <c r="I270" s="94"/>
      <c r="J270" s="94"/>
      <c r="K270" s="94"/>
      <c r="L270" s="94"/>
      <c r="M270" s="94"/>
      <c r="N270" s="94"/>
      <c r="O270" s="94"/>
      <c r="P270" s="94"/>
      <c r="Q270" s="94"/>
      <c r="R270" s="94"/>
      <c r="S270" s="94"/>
    </row>
    <row r="271" spans="1:19" x14ac:dyDescent="0.35">
      <c r="A271" s="94"/>
      <c r="B271" s="94"/>
      <c r="C271" s="94"/>
      <c r="D271" s="94"/>
      <c r="E271" s="94"/>
      <c r="F271" s="94"/>
      <c r="G271" s="94"/>
      <c r="H271" s="94"/>
      <c r="I271" s="94"/>
      <c r="J271" s="94"/>
      <c r="K271" s="94"/>
      <c r="L271" s="94"/>
      <c r="M271" s="94"/>
      <c r="N271" s="94"/>
      <c r="O271" s="94"/>
      <c r="P271" s="94"/>
      <c r="Q271" s="94"/>
      <c r="R271" s="94"/>
      <c r="S271" s="94"/>
    </row>
    <row r="272" spans="1:19" x14ac:dyDescent="0.35">
      <c r="A272" s="94"/>
      <c r="B272" s="94"/>
      <c r="C272" s="94"/>
      <c r="D272" s="94"/>
      <c r="E272" s="94"/>
      <c r="F272" s="94"/>
      <c r="G272" s="94"/>
      <c r="H272" s="94"/>
      <c r="I272" s="94"/>
      <c r="J272" s="94"/>
      <c r="K272" s="94"/>
      <c r="L272" s="94"/>
      <c r="M272" s="94"/>
      <c r="N272" s="94"/>
      <c r="O272" s="94"/>
      <c r="P272" s="94"/>
      <c r="Q272" s="94"/>
      <c r="R272" s="94"/>
      <c r="S272" s="94"/>
    </row>
    <row r="273" spans="1:19" x14ac:dyDescent="0.35">
      <c r="A273" s="94"/>
      <c r="B273" s="94"/>
      <c r="C273" s="94"/>
      <c r="D273" s="94"/>
      <c r="E273" s="94"/>
      <c r="F273" s="94"/>
      <c r="G273" s="94"/>
      <c r="H273" s="94"/>
      <c r="I273" s="94"/>
      <c r="J273" s="94"/>
      <c r="K273" s="94"/>
      <c r="L273" s="94"/>
      <c r="M273" s="94"/>
      <c r="N273" s="94"/>
      <c r="O273" s="94"/>
      <c r="P273" s="94"/>
      <c r="Q273" s="94"/>
      <c r="R273" s="94"/>
      <c r="S273" s="94"/>
    </row>
    <row r="274" spans="1:19" x14ac:dyDescent="0.35">
      <c r="A274" s="94"/>
      <c r="B274" s="94"/>
      <c r="C274" s="94"/>
      <c r="D274" s="94"/>
      <c r="E274" s="94"/>
      <c r="F274" s="94"/>
      <c r="G274" s="94"/>
      <c r="H274" s="94"/>
      <c r="I274" s="94"/>
      <c r="J274" s="94"/>
      <c r="K274" s="94"/>
      <c r="L274" s="94"/>
      <c r="M274" s="94"/>
      <c r="N274" s="94"/>
      <c r="O274" s="94"/>
      <c r="P274" s="94"/>
      <c r="Q274" s="94"/>
      <c r="R274" s="94"/>
      <c r="S274" s="94"/>
    </row>
    <row r="275" spans="1:19" x14ac:dyDescent="0.35">
      <c r="A275" s="94"/>
      <c r="B275" s="94"/>
      <c r="C275" s="94"/>
      <c r="D275" s="94"/>
      <c r="E275" s="94"/>
      <c r="F275" s="94"/>
      <c r="G275" s="94"/>
      <c r="H275" s="94"/>
      <c r="I275" s="94"/>
      <c r="J275" s="94"/>
      <c r="K275" s="94"/>
      <c r="L275" s="94"/>
      <c r="M275" s="94"/>
      <c r="N275" s="94"/>
      <c r="O275" s="94"/>
      <c r="P275" s="94"/>
      <c r="Q275" s="94"/>
      <c r="R275" s="94"/>
      <c r="S275" s="94"/>
    </row>
    <row r="276" spans="1:19" x14ac:dyDescent="0.35">
      <c r="A276" s="94"/>
      <c r="B276" s="94"/>
      <c r="C276" s="94"/>
      <c r="D276" s="94"/>
      <c r="E276" s="94"/>
      <c r="F276" s="94"/>
      <c r="G276" s="94"/>
      <c r="H276" s="94"/>
      <c r="I276" s="94"/>
      <c r="J276" s="94"/>
      <c r="K276" s="94"/>
      <c r="L276" s="94"/>
      <c r="M276" s="94"/>
      <c r="N276" s="94"/>
      <c r="O276" s="94"/>
      <c r="P276" s="94"/>
      <c r="Q276" s="94"/>
      <c r="R276" s="94"/>
      <c r="S276" s="94"/>
    </row>
    <row r="277" spans="1:19" x14ac:dyDescent="0.35">
      <c r="A277" s="94"/>
      <c r="B277" s="94"/>
      <c r="C277" s="94"/>
      <c r="D277" s="94"/>
      <c r="E277" s="94"/>
      <c r="F277" s="94"/>
      <c r="G277" s="94"/>
      <c r="H277" s="94"/>
      <c r="I277" s="94"/>
      <c r="J277" s="94"/>
      <c r="K277" s="94"/>
      <c r="L277" s="94"/>
      <c r="M277" s="94"/>
      <c r="N277" s="94"/>
      <c r="O277" s="94"/>
      <c r="P277" s="94"/>
      <c r="Q277" s="94"/>
      <c r="R277" s="94"/>
      <c r="S277" s="94"/>
    </row>
    <row r="278" spans="1:19" x14ac:dyDescent="0.35">
      <c r="A278" s="94"/>
      <c r="B278" s="94"/>
      <c r="C278" s="94"/>
      <c r="D278" s="94"/>
      <c r="E278" s="94"/>
      <c r="F278" s="94"/>
      <c r="G278" s="94"/>
      <c r="H278" s="94"/>
      <c r="I278" s="94"/>
      <c r="J278" s="94"/>
      <c r="K278" s="94"/>
      <c r="L278" s="94"/>
      <c r="M278" s="94"/>
      <c r="N278" s="94"/>
      <c r="O278" s="94"/>
      <c r="P278" s="94"/>
      <c r="Q278" s="94"/>
      <c r="R278" s="94"/>
      <c r="S278" s="94"/>
    </row>
    <row r="279" spans="1:19" x14ac:dyDescent="0.35">
      <c r="A279" s="94"/>
      <c r="B279" s="94"/>
      <c r="C279" s="94"/>
      <c r="D279" s="94"/>
      <c r="E279" s="94"/>
      <c r="F279" s="94"/>
      <c r="G279" s="94"/>
      <c r="H279" s="94"/>
      <c r="I279" s="94"/>
      <c r="J279" s="94"/>
      <c r="K279" s="94"/>
      <c r="L279" s="94"/>
      <c r="M279" s="94"/>
      <c r="N279" s="94"/>
      <c r="O279" s="94"/>
      <c r="P279" s="94"/>
      <c r="Q279" s="94"/>
      <c r="R279" s="94"/>
      <c r="S279" s="94"/>
    </row>
  </sheetData>
  <sheetProtection password="CC21" sheet="1"/>
  <protectedRanges>
    <protectedRange sqref="E5:H10 E12:H16 E18:H20 E22:H30 E32:H34 E37:H43 E45:H48 E50:H53 E58:H62 E64:H66 E68:H70 E72:H74 E77:H84 E86:H96 E101:H103 E105:H112 E114:H114 E121:H121 G2:H2" name="Range1"/>
  </protectedRanges>
  <mergeCells count="171">
    <mergeCell ref="A1:C1"/>
    <mergeCell ref="B2:D2"/>
    <mergeCell ref="B3:D3"/>
    <mergeCell ref="B4:D4"/>
    <mergeCell ref="B5:D5"/>
    <mergeCell ref="B6:D6"/>
    <mergeCell ref="B7:D7"/>
    <mergeCell ref="B8:D8"/>
    <mergeCell ref="B9:D9"/>
    <mergeCell ref="B10:D10"/>
    <mergeCell ref="B11:D11"/>
    <mergeCell ref="B12:D12"/>
    <mergeCell ref="B13:D13"/>
    <mergeCell ref="B14:D14"/>
    <mergeCell ref="B15:D15"/>
    <mergeCell ref="B16:D16"/>
    <mergeCell ref="B17:D17"/>
    <mergeCell ref="B18:D18"/>
    <mergeCell ref="B19:D19"/>
    <mergeCell ref="B20:D20"/>
    <mergeCell ref="B21:D21"/>
    <mergeCell ref="B22:D22"/>
    <mergeCell ref="B23:D23"/>
    <mergeCell ref="B24:D24"/>
    <mergeCell ref="B25:D25"/>
    <mergeCell ref="B26:D26"/>
    <mergeCell ref="B27:D27"/>
    <mergeCell ref="B28:D28"/>
    <mergeCell ref="B29:D29"/>
    <mergeCell ref="B30:D30"/>
    <mergeCell ref="B31:D31"/>
    <mergeCell ref="B32:D32"/>
    <mergeCell ref="B33:D33"/>
    <mergeCell ref="B34:D34"/>
    <mergeCell ref="B35:D35"/>
    <mergeCell ref="B36:D36"/>
    <mergeCell ref="B37:D37"/>
    <mergeCell ref="B38:D38"/>
    <mergeCell ref="B39:D39"/>
    <mergeCell ref="B40:D40"/>
    <mergeCell ref="B41:D41"/>
    <mergeCell ref="B42:D42"/>
    <mergeCell ref="B43:D43"/>
    <mergeCell ref="B44:D44"/>
    <mergeCell ref="B45:D45"/>
    <mergeCell ref="B46:D46"/>
    <mergeCell ref="B47:D47"/>
    <mergeCell ref="B48:D48"/>
    <mergeCell ref="B49:D49"/>
    <mergeCell ref="B50:D50"/>
    <mergeCell ref="B51:D51"/>
    <mergeCell ref="B53:D53"/>
    <mergeCell ref="B54:D54"/>
    <mergeCell ref="B55:D55"/>
    <mergeCell ref="B52:D52"/>
    <mergeCell ref="B56:D56"/>
    <mergeCell ref="B57:D57"/>
    <mergeCell ref="B58:D58"/>
    <mergeCell ref="B59:D59"/>
    <mergeCell ref="B60:D60"/>
    <mergeCell ref="B61:D61"/>
    <mergeCell ref="B62:D62"/>
    <mergeCell ref="B63:D63"/>
    <mergeCell ref="B64:D64"/>
    <mergeCell ref="B65:D65"/>
    <mergeCell ref="B66:D66"/>
    <mergeCell ref="B67:D67"/>
    <mergeCell ref="B68:D68"/>
    <mergeCell ref="B69:D69"/>
    <mergeCell ref="B70:D70"/>
    <mergeCell ref="B71:D71"/>
    <mergeCell ref="B72:D72"/>
    <mergeCell ref="B73:D73"/>
    <mergeCell ref="B74:D74"/>
    <mergeCell ref="B75:D75"/>
    <mergeCell ref="B76:D76"/>
    <mergeCell ref="B77:D77"/>
    <mergeCell ref="B78:D78"/>
    <mergeCell ref="B79:D79"/>
    <mergeCell ref="B80:D80"/>
    <mergeCell ref="B81:D81"/>
    <mergeCell ref="B82:D82"/>
    <mergeCell ref="B83:D83"/>
    <mergeCell ref="B84:D84"/>
    <mergeCell ref="B85:D85"/>
    <mergeCell ref="B86:D86"/>
    <mergeCell ref="B87:D87"/>
    <mergeCell ref="B88:D88"/>
    <mergeCell ref="B89:D89"/>
    <mergeCell ref="B90:D90"/>
    <mergeCell ref="B91:D91"/>
    <mergeCell ref="B92:D92"/>
    <mergeCell ref="B93:D93"/>
    <mergeCell ref="B94:D94"/>
    <mergeCell ref="B95:D95"/>
    <mergeCell ref="B96:D96"/>
    <mergeCell ref="B97:D97"/>
    <mergeCell ref="A98:D98"/>
    <mergeCell ref="B100:D100"/>
    <mergeCell ref="B101:D101"/>
    <mergeCell ref="B102:D102"/>
    <mergeCell ref="B103:D103"/>
    <mergeCell ref="B104:D104"/>
    <mergeCell ref="B105:D105"/>
    <mergeCell ref="B106:D106"/>
    <mergeCell ref="B107:D107"/>
    <mergeCell ref="B108:D108"/>
    <mergeCell ref="B109:D109"/>
    <mergeCell ref="B110:D110"/>
    <mergeCell ref="B111:D111"/>
    <mergeCell ref="B112:D112"/>
    <mergeCell ref="B113:D113"/>
    <mergeCell ref="B114:D114"/>
    <mergeCell ref="B115:D115"/>
    <mergeCell ref="B116:D116"/>
    <mergeCell ref="A117:D117"/>
    <mergeCell ref="A118:D118"/>
    <mergeCell ref="K118:S118"/>
    <mergeCell ref="A119:D119"/>
    <mergeCell ref="K119:S119"/>
    <mergeCell ref="A120:D120"/>
    <mergeCell ref="K120:S120"/>
    <mergeCell ref="A121:D121"/>
    <mergeCell ref="K121:S121"/>
    <mergeCell ref="A122:D122"/>
    <mergeCell ref="K122:S122"/>
    <mergeCell ref="A123:D123"/>
    <mergeCell ref="K123:S123"/>
    <mergeCell ref="K131:S131"/>
    <mergeCell ref="K137:S137"/>
    <mergeCell ref="A132:D132"/>
    <mergeCell ref="K132:S132"/>
    <mergeCell ref="A133:D133"/>
    <mergeCell ref="K133:S133"/>
    <mergeCell ref="A124:D124"/>
    <mergeCell ref="K124:S124"/>
    <mergeCell ref="A125:D125"/>
    <mergeCell ref="K125:S125"/>
    <mergeCell ref="A126:D126"/>
    <mergeCell ref="K126:S126"/>
    <mergeCell ref="A134:D134"/>
    <mergeCell ref="A127:D127"/>
    <mergeCell ref="K127:S127"/>
    <mergeCell ref="A128:D128"/>
    <mergeCell ref="K128:S128"/>
    <mergeCell ref="A129:D129"/>
    <mergeCell ref="K129:S129"/>
    <mergeCell ref="A144:D144"/>
    <mergeCell ref="K144:S144"/>
    <mergeCell ref="D1:H1"/>
    <mergeCell ref="A141:D141"/>
    <mergeCell ref="K141:S141"/>
    <mergeCell ref="A142:D142"/>
    <mergeCell ref="K142:S142"/>
    <mergeCell ref="A143:D143"/>
    <mergeCell ref="K143:S143"/>
    <mergeCell ref="K134:S134"/>
    <mergeCell ref="K138:S138"/>
    <mergeCell ref="A139:D139"/>
    <mergeCell ref="K139:S139"/>
    <mergeCell ref="A140:D140"/>
    <mergeCell ref="K140:S140"/>
    <mergeCell ref="A135:D135"/>
    <mergeCell ref="K135:S135"/>
    <mergeCell ref="A136:D136"/>
    <mergeCell ref="A138:D138"/>
    <mergeCell ref="A137:D137"/>
    <mergeCell ref="K136:S136"/>
    <mergeCell ref="A130:D130"/>
    <mergeCell ref="K130:S130"/>
    <mergeCell ref="A131:D131"/>
  </mergeCells>
  <pageMargins left="0.7" right="0.7" top="0.75" bottom="0.75" header="0.3" footer="0.3"/>
  <pageSetup paperSize="9" scale="90" orientation="portrait" r:id="rId1"/>
  <rowBreaks count="2" manualBreakCount="2">
    <brk id="54" max="7" man="1"/>
    <brk id="98" max="7"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N26"/>
  <sheetViews>
    <sheetView zoomScale="130" zoomScaleNormal="130" zoomScaleSheetLayoutView="115" workbookViewId="0">
      <selection activeCell="A5" sqref="A5:A6"/>
    </sheetView>
  </sheetViews>
  <sheetFormatPr defaultColWidth="8.81640625" defaultRowHeight="12.5" x14ac:dyDescent="0.35"/>
  <cols>
    <col min="1" max="1" width="26.1796875" style="127" customWidth="1"/>
    <col min="2" max="2" width="21.6328125" style="127" customWidth="1"/>
    <col min="3" max="3" width="13.453125" style="127" customWidth="1"/>
    <col min="4" max="4" width="22.90625" style="127" customWidth="1"/>
    <col min="5" max="5" width="10" style="127" customWidth="1"/>
    <col min="6" max="6" width="10.90625" style="127" customWidth="1"/>
    <col min="7" max="13" width="10.36328125" style="127" customWidth="1"/>
    <col min="14" max="16384" width="8.81640625" style="127"/>
  </cols>
  <sheetData>
    <row r="1" spans="1:13" ht="13" x14ac:dyDescent="0.35">
      <c r="A1" s="126"/>
      <c r="B1" s="223">
        <f>'Informacija apie projektą'!A2</f>
        <v>0</v>
      </c>
      <c r="C1" s="224"/>
      <c r="D1" s="131" t="s">
        <v>271</v>
      </c>
      <c r="E1" s="221">
        <f>Finansai!H2</f>
        <v>45107</v>
      </c>
      <c r="F1" s="221"/>
    </row>
    <row r="2" spans="1:13" ht="15" customHeight="1" x14ac:dyDescent="0.35">
      <c r="A2" s="225" t="s">
        <v>272</v>
      </c>
      <c r="B2" s="225"/>
      <c r="C2" s="225"/>
      <c r="D2" s="225"/>
      <c r="E2" s="225"/>
      <c r="F2" s="225"/>
      <c r="G2" s="226" t="s">
        <v>273</v>
      </c>
      <c r="H2" s="226"/>
      <c r="I2" s="226"/>
      <c r="J2" s="226"/>
      <c r="K2" s="226"/>
      <c r="L2" s="226"/>
      <c r="M2" s="226"/>
    </row>
    <row r="3" spans="1:13" ht="14.4" customHeight="1" x14ac:dyDescent="0.35">
      <c r="A3" s="226" t="s">
        <v>274</v>
      </c>
      <c r="B3" s="225" t="s">
        <v>275</v>
      </c>
      <c r="C3" s="225" t="s">
        <v>276</v>
      </c>
      <c r="D3" s="228" t="s">
        <v>296</v>
      </c>
      <c r="E3" s="225" t="s">
        <v>277</v>
      </c>
      <c r="F3" s="225"/>
      <c r="G3" s="227" t="s">
        <v>278</v>
      </c>
      <c r="H3" s="227" t="s">
        <v>279</v>
      </c>
      <c r="I3" s="227" t="s">
        <v>280</v>
      </c>
      <c r="J3" s="227" t="s">
        <v>281</v>
      </c>
      <c r="K3" s="227" t="s">
        <v>282</v>
      </c>
      <c r="L3" s="227" t="s">
        <v>283</v>
      </c>
      <c r="M3" s="227" t="s">
        <v>314</v>
      </c>
    </row>
    <row r="4" spans="1:13" ht="76" customHeight="1" x14ac:dyDescent="0.35">
      <c r="A4" s="226"/>
      <c r="B4" s="225"/>
      <c r="C4" s="225"/>
      <c r="D4" s="228"/>
      <c r="E4" s="225"/>
      <c r="F4" s="225"/>
      <c r="G4" s="227"/>
      <c r="H4" s="227"/>
      <c r="I4" s="227"/>
      <c r="J4" s="227"/>
      <c r="K4" s="227"/>
      <c r="L4" s="227"/>
      <c r="M4" s="227"/>
    </row>
    <row r="5" spans="1:13" ht="13" x14ac:dyDescent="0.35">
      <c r="A5" s="218"/>
      <c r="B5" s="222"/>
      <c r="C5" s="229"/>
      <c r="D5" s="218"/>
      <c r="E5" s="219"/>
      <c r="F5" s="128" t="s">
        <v>284</v>
      </c>
      <c r="G5" s="129"/>
      <c r="H5" s="129"/>
      <c r="I5" s="129"/>
      <c r="J5" s="129"/>
      <c r="K5" s="129"/>
      <c r="L5" s="129"/>
      <c r="M5" s="129"/>
    </row>
    <row r="6" spans="1:13" ht="13" x14ac:dyDescent="0.35">
      <c r="A6" s="218"/>
      <c r="B6" s="222"/>
      <c r="C6" s="229"/>
      <c r="D6" s="218"/>
      <c r="E6" s="219"/>
      <c r="F6" s="128" t="s">
        <v>0</v>
      </c>
      <c r="G6" s="129"/>
      <c r="H6" s="129"/>
      <c r="I6" s="129"/>
      <c r="J6" s="129"/>
      <c r="K6" s="129"/>
      <c r="L6" s="129"/>
      <c r="M6" s="129"/>
    </row>
    <row r="7" spans="1:13" ht="13" x14ac:dyDescent="0.35">
      <c r="A7" s="218"/>
      <c r="B7" s="218"/>
      <c r="C7" s="220"/>
      <c r="D7" s="218"/>
      <c r="E7" s="219"/>
      <c r="F7" s="128" t="s">
        <v>284</v>
      </c>
      <c r="G7" s="129"/>
      <c r="H7" s="129"/>
      <c r="I7" s="129"/>
      <c r="J7" s="129"/>
      <c r="K7" s="129"/>
      <c r="L7" s="129"/>
      <c r="M7" s="129"/>
    </row>
    <row r="8" spans="1:13" ht="13" x14ac:dyDescent="0.35">
      <c r="A8" s="218"/>
      <c r="B8" s="218"/>
      <c r="C8" s="220"/>
      <c r="D8" s="218"/>
      <c r="E8" s="219"/>
      <c r="F8" s="128" t="s">
        <v>0</v>
      </c>
      <c r="G8" s="129"/>
      <c r="H8" s="129"/>
      <c r="I8" s="129"/>
      <c r="J8" s="129"/>
      <c r="K8" s="129"/>
      <c r="L8" s="129"/>
      <c r="M8" s="129"/>
    </row>
    <row r="9" spans="1:13" ht="13" x14ac:dyDescent="0.35">
      <c r="A9" s="218"/>
      <c r="B9" s="218"/>
      <c r="C9" s="220"/>
      <c r="D9" s="218"/>
      <c r="E9" s="219"/>
      <c r="F9" s="128" t="s">
        <v>284</v>
      </c>
      <c r="G9" s="129"/>
      <c r="H9" s="129"/>
      <c r="I9" s="129"/>
      <c r="J9" s="129"/>
      <c r="K9" s="129"/>
      <c r="L9" s="129"/>
      <c r="M9" s="129"/>
    </row>
    <row r="10" spans="1:13" ht="13" x14ac:dyDescent="0.35">
      <c r="A10" s="218"/>
      <c r="B10" s="218"/>
      <c r="C10" s="220"/>
      <c r="D10" s="218"/>
      <c r="E10" s="219"/>
      <c r="F10" s="128" t="s">
        <v>0</v>
      </c>
      <c r="G10" s="129"/>
      <c r="H10" s="129"/>
      <c r="I10" s="129"/>
      <c r="J10" s="129"/>
      <c r="K10" s="129"/>
      <c r="L10" s="129"/>
      <c r="M10" s="129"/>
    </row>
    <row r="11" spans="1:13" ht="13" x14ac:dyDescent="0.35">
      <c r="A11" s="218"/>
      <c r="B11" s="218"/>
      <c r="C11" s="220"/>
      <c r="D11" s="218"/>
      <c r="E11" s="219"/>
      <c r="F11" s="128" t="s">
        <v>284</v>
      </c>
      <c r="G11" s="129"/>
      <c r="H11" s="129"/>
      <c r="I11" s="129"/>
      <c r="J11" s="129"/>
      <c r="K11" s="129"/>
      <c r="L11" s="129"/>
      <c r="M11" s="129"/>
    </row>
    <row r="12" spans="1:13" ht="13" x14ac:dyDescent="0.35">
      <c r="A12" s="218"/>
      <c r="B12" s="218"/>
      <c r="C12" s="220"/>
      <c r="D12" s="218"/>
      <c r="E12" s="219"/>
      <c r="F12" s="128" t="s">
        <v>0</v>
      </c>
      <c r="G12" s="129"/>
      <c r="H12" s="129"/>
      <c r="I12" s="129"/>
      <c r="J12" s="129"/>
      <c r="K12" s="129"/>
      <c r="L12" s="129"/>
      <c r="M12" s="129"/>
    </row>
    <row r="13" spans="1:13" ht="13" x14ac:dyDescent="0.35">
      <c r="A13" s="218"/>
      <c r="B13" s="218"/>
      <c r="C13" s="220"/>
      <c r="D13" s="218"/>
      <c r="E13" s="219"/>
      <c r="F13" s="128" t="s">
        <v>284</v>
      </c>
      <c r="G13" s="129"/>
      <c r="H13" s="129"/>
      <c r="I13" s="129"/>
      <c r="J13" s="129"/>
      <c r="K13" s="129"/>
      <c r="L13" s="129"/>
      <c r="M13" s="129"/>
    </row>
    <row r="14" spans="1:13" ht="13" x14ac:dyDescent="0.35">
      <c r="A14" s="218"/>
      <c r="B14" s="218"/>
      <c r="C14" s="220"/>
      <c r="D14" s="218"/>
      <c r="E14" s="219"/>
      <c r="F14" s="128" t="s">
        <v>0</v>
      </c>
      <c r="G14" s="129"/>
      <c r="H14" s="129"/>
      <c r="I14" s="129"/>
      <c r="J14" s="129"/>
      <c r="K14" s="129"/>
      <c r="L14" s="129"/>
      <c r="M14" s="129"/>
    </row>
    <row r="15" spans="1:13" ht="13" x14ac:dyDescent="0.35">
      <c r="A15" s="218"/>
      <c r="B15" s="218"/>
      <c r="C15" s="220"/>
      <c r="D15" s="218"/>
      <c r="E15" s="219"/>
      <c r="F15" s="128" t="s">
        <v>284</v>
      </c>
      <c r="G15" s="129"/>
      <c r="H15" s="129"/>
      <c r="I15" s="129"/>
      <c r="J15" s="129"/>
      <c r="K15" s="129"/>
      <c r="L15" s="129"/>
      <c r="M15" s="129"/>
    </row>
    <row r="16" spans="1:13" ht="13" x14ac:dyDescent="0.35">
      <c r="A16" s="218"/>
      <c r="B16" s="218"/>
      <c r="C16" s="220"/>
      <c r="D16" s="218"/>
      <c r="E16" s="219"/>
      <c r="F16" s="128" t="s">
        <v>0</v>
      </c>
      <c r="G16" s="129"/>
      <c r="H16" s="129"/>
      <c r="I16" s="129"/>
      <c r="J16" s="129"/>
      <c r="K16" s="129"/>
      <c r="L16" s="129"/>
      <c r="M16" s="129"/>
    </row>
    <row r="17" spans="1:14" ht="13" x14ac:dyDescent="0.35">
      <c r="A17" s="218"/>
      <c r="B17" s="218"/>
      <c r="C17" s="220"/>
      <c r="D17" s="218"/>
      <c r="E17" s="219"/>
      <c r="F17" s="128" t="s">
        <v>284</v>
      </c>
      <c r="G17" s="129"/>
      <c r="H17" s="129"/>
      <c r="I17" s="129"/>
      <c r="J17" s="129"/>
      <c r="K17" s="129"/>
      <c r="L17" s="129"/>
      <c r="M17" s="129"/>
    </row>
    <row r="18" spans="1:14" ht="13" x14ac:dyDescent="0.35">
      <c r="A18" s="218"/>
      <c r="B18" s="218"/>
      <c r="C18" s="220"/>
      <c r="D18" s="218"/>
      <c r="E18" s="219"/>
      <c r="F18" s="128" t="s">
        <v>0</v>
      </c>
      <c r="G18" s="129"/>
      <c r="H18" s="129"/>
      <c r="I18" s="129"/>
      <c r="J18" s="129"/>
      <c r="K18" s="129"/>
      <c r="L18" s="129"/>
      <c r="M18" s="129"/>
    </row>
    <row r="19" spans="1:14" ht="13" x14ac:dyDescent="0.35">
      <c r="A19" s="218"/>
      <c r="B19" s="218"/>
      <c r="C19" s="220"/>
      <c r="D19" s="218"/>
      <c r="E19" s="219"/>
      <c r="F19" s="128" t="s">
        <v>284</v>
      </c>
      <c r="G19" s="129"/>
      <c r="H19" s="129"/>
      <c r="I19" s="129"/>
      <c r="J19" s="129"/>
      <c r="K19" s="129"/>
      <c r="L19" s="129"/>
      <c r="M19" s="129"/>
    </row>
    <row r="20" spans="1:14" ht="13" x14ac:dyDescent="0.35">
      <c r="A20" s="218"/>
      <c r="B20" s="218"/>
      <c r="C20" s="220"/>
      <c r="D20" s="218"/>
      <c r="E20" s="219"/>
      <c r="F20" s="128" t="s">
        <v>0</v>
      </c>
      <c r="G20" s="129"/>
      <c r="H20" s="129"/>
      <c r="I20" s="129"/>
      <c r="J20" s="129"/>
      <c r="K20" s="129"/>
      <c r="L20" s="129"/>
      <c r="M20" s="129"/>
    </row>
    <row r="21" spans="1:14" ht="13" x14ac:dyDescent="0.35">
      <c r="A21" s="218"/>
      <c r="B21" s="218"/>
      <c r="C21" s="220"/>
      <c r="D21" s="218"/>
      <c r="E21" s="219"/>
      <c r="F21" s="128" t="s">
        <v>284</v>
      </c>
      <c r="G21" s="129"/>
      <c r="H21" s="129"/>
      <c r="I21" s="129"/>
      <c r="J21" s="129"/>
      <c r="K21" s="129"/>
      <c r="L21" s="129"/>
      <c r="M21" s="129"/>
    </row>
    <row r="22" spans="1:14" ht="13" x14ac:dyDescent="0.35">
      <c r="A22" s="218"/>
      <c r="B22" s="218"/>
      <c r="C22" s="220"/>
      <c r="D22" s="218"/>
      <c r="E22" s="219"/>
      <c r="F22" s="128" t="s">
        <v>0</v>
      </c>
      <c r="G22" s="129"/>
      <c r="H22" s="129"/>
      <c r="I22" s="129"/>
      <c r="J22" s="129"/>
      <c r="K22" s="129"/>
      <c r="L22" s="129"/>
      <c r="M22" s="129"/>
    </row>
    <row r="23" spans="1:14" ht="13" x14ac:dyDescent="0.35">
      <c r="A23" s="218"/>
      <c r="B23" s="218"/>
      <c r="C23" s="220"/>
      <c r="D23" s="218"/>
      <c r="E23" s="219"/>
      <c r="F23" s="128" t="s">
        <v>284</v>
      </c>
      <c r="G23" s="129"/>
      <c r="H23" s="129"/>
      <c r="I23" s="129"/>
      <c r="J23" s="129"/>
      <c r="K23" s="129"/>
      <c r="L23" s="129"/>
      <c r="M23" s="129"/>
    </row>
    <row r="24" spans="1:14" ht="13" x14ac:dyDescent="0.35">
      <c r="A24" s="218"/>
      <c r="B24" s="218"/>
      <c r="C24" s="220"/>
      <c r="D24" s="218"/>
      <c r="E24" s="219"/>
      <c r="F24" s="128" t="s">
        <v>0</v>
      </c>
      <c r="G24" s="129"/>
      <c r="H24" s="129"/>
      <c r="I24" s="129"/>
      <c r="J24" s="129"/>
      <c r="K24" s="129"/>
      <c r="L24" s="129"/>
      <c r="M24" s="129"/>
    </row>
    <row r="25" spans="1:14" ht="13" x14ac:dyDescent="0.35">
      <c r="A25" s="216" t="s">
        <v>20</v>
      </c>
      <c r="B25" s="216"/>
      <c r="C25" s="216"/>
      <c r="D25" s="216">
        <f>SUM(D5:D24)</f>
        <v>0</v>
      </c>
      <c r="E25" s="217" t="s">
        <v>285</v>
      </c>
      <c r="F25" s="217"/>
      <c r="G25" s="130">
        <f>G5+G7+G9+G11+G13+G15+G17+G19+G21+G23</f>
        <v>0</v>
      </c>
      <c r="H25" s="130">
        <f t="shared" ref="H25:M26" si="0">H5+H7+H9+H11+H13+H15+H17+H19+H21+H23</f>
        <v>0</v>
      </c>
      <c r="I25" s="130">
        <f t="shared" si="0"/>
        <v>0</v>
      </c>
      <c r="J25" s="130">
        <f t="shared" si="0"/>
        <v>0</v>
      </c>
      <c r="K25" s="130">
        <f t="shared" si="0"/>
        <v>0</v>
      </c>
      <c r="L25" s="130">
        <f t="shared" si="0"/>
        <v>0</v>
      </c>
      <c r="M25" s="130">
        <f t="shared" si="0"/>
        <v>0</v>
      </c>
      <c r="N25" s="132">
        <f>SUM(G25:M25)</f>
        <v>0</v>
      </c>
    </row>
    <row r="26" spans="1:14" ht="13" x14ac:dyDescent="0.35">
      <c r="A26" s="216"/>
      <c r="B26" s="216"/>
      <c r="C26" s="216"/>
      <c r="D26" s="216"/>
      <c r="E26" s="217" t="s">
        <v>286</v>
      </c>
      <c r="F26" s="217"/>
      <c r="G26" s="130">
        <f>G6+G8+G10+G12+G14+G16+G18+G20+G22+G24</f>
        <v>0</v>
      </c>
      <c r="H26" s="130">
        <f t="shared" si="0"/>
        <v>0</v>
      </c>
      <c r="I26" s="130">
        <f t="shared" si="0"/>
        <v>0</v>
      </c>
      <c r="J26" s="130">
        <f t="shared" si="0"/>
        <v>0</v>
      </c>
      <c r="K26" s="130">
        <f t="shared" si="0"/>
        <v>0</v>
      </c>
      <c r="L26" s="130">
        <f t="shared" si="0"/>
        <v>0</v>
      </c>
      <c r="M26" s="130">
        <f t="shared" si="0"/>
        <v>0</v>
      </c>
      <c r="N26" s="132">
        <f>SUM(G26:M26)</f>
        <v>0</v>
      </c>
    </row>
  </sheetData>
  <sheetProtection password="CC21" sheet="1"/>
  <mergeCells count="71">
    <mergeCell ref="C21:C22"/>
    <mergeCell ref="E7:E8"/>
    <mergeCell ref="F2:F4"/>
    <mergeCell ref="D9:D10"/>
    <mergeCell ref="E21:E22"/>
    <mergeCell ref="C5:C6"/>
    <mergeCell ref="D7:D8"/>
    <mergeCell ref="E13:E14"/>
    <mergeCell ref="D19:D20"/>
    <mergeCell ref="D5:D6"/>
    <mergeCell ref="C7:C8"/>
    <mergeCell ref="C11:C12"/>
    <mergeCell ref="D13:D14"/>
    <mergeCell ref="E17:E18"/>
    <mergeCell ref="D11:D12"/>
    <mergeCell ref="D17:D18"/>
    <mergeCell ref="G2:M2"/>
    <mergeCell ref="C15:C16"/>
    <mergeCell ref="E9:E10"/>
    <mergeCell ref="D15:D16"/>
    <mergeCell ref="E5:E6"/>
    <mergeCell ref="K3:K4"/>
    <mergeCell ref="L3:L4"/>
    <mergeCell ref="J3:J4"/>
    <mergeCell ref="D3:D4"/>
    <mergeCell ref="E3:E4"/>
    <mergeCell ref="H3:H4"/>
    <mergeCell ref="M3:M4"/>
    <mergeCell ref="I3:I4"/>
    <mergeCell ref="G3:G4"/>
    <mergeCell ref="C3:C4"/>
    <mergeCell ref="E15:E16"/>
    <mergeCell ref="A19:A20"/>
    <mergeCell ref="A15:A16"/>
    <mergeCell ref="C9:C10"/>
    <mergeCell ref="C13:C14"/>
    <mergeCell ref="B11:B12"/>
    <mergeCell ref="B13:B14"/>
    <mergeCell ref="B9:B10"/>
    <mergeCell ref="A13:A14"/>
    <mergeCell ref="B19:B20"/>
    <mergeCell ref="B17:B18"/>
    <mergeCell ref="B15:B16"/>
    <mergeCell ref="E1:F1"/>
    <mergeCell ref="A9:A10"/>
    <mergeCell ref="E11:E12"/>
    <mergeCell ref="A5:A6"/>
    <mergeCell ref="A7:A8"/>
    <mergeCell ref="B7:B8"/>
    <mergeCell ref="B5:B6"/>
    <mergeCell ref="B1:C1"/>
    <mergeCell ref="A2:E2"/>
    <mergeCell ref="A11:A12"/>
    <mergeCell ref="A3:A4"/>
    <mergeCell ref="B3:B4"/>
    <mergeCell ref="A25:C26"/>
    <mergeCell ref="D25:D26"/>
    <mergeCell ref="E25:F25"/>
    <mergeCell ref="E26:F26"/>
    <mergeCell ref="A17:A18"/>
    <mergeCell ref="A23:A24"/>
    <mergeCell ref="B23:B24"/>
    <mergeCell ref="E23:E24"/>
    <mergeCell ref="C23:C24"/>
    <mergeCell ref="D21:D22"/>
    <mergeCell ref="D23:D24"/>
    <mergeCell ref="E19:E20"/>
    <mergeCell ref="C19:C20"/>
    <mergeCell ref="A21:A22"/>
    <mergeCell ref="B21:B22"/>
    <mergeCell ref="C17:C18"/>
  </mergeCells>
  <pageMargins left="0.7" right="0.7" top="0.75" bottom="0.75" header="0.3" footer="0.3"/>
  <pageSetup paperSize="9" scale="7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I34"/>
  <sheetViews>
    <sheetView topLeftCell="A4" zoomScaleNormal="100" zoomScaleSheetLayoutView="70" workbookViewId="0">
      <selection activeCell="D8" sqref="D8"/>
    </sheetView>
  </sheetViews>
  <sheetFormatPr defaultColWidth="20.1796875" defaultRowHeight="12.5" x14ac:dyDescent="0.35"/>
  <cols>
    <col min="1" max="1" width="30.54296875" style="176" customWidth="1"/>
    <col min="2" max="9" width="12.54296875" style="176" bestFit="1" customWidth="1"/>
    <col min="10" max="16384" width="20.1796875" style="176"/>
  </cols>
  <sheetData>
    <row r="1" spans="1:9" ht="15.5" hidden="1" x14ac:dyDescent="0.35">
      <c r="A1" s="175" t="s">
        <v>86</v>
      </c>
    </row>
    <row r="2" spans="1:9" ht="16.5" hidden="1" customHeight="1" x14ac:dyDescent="0.35">
      <c r="A2" s="175" t="s">
        <v>87</v>
      </c>
    </row>
    <row r="3" spans="1:9" hidden="1" x14ac:dyDescent="0.35"/>
    <row r="4" spans="1:9" ht="13" x14ac:dyDescent="0.35">
      <c r="A4" s="177">
        <f>'Informacija apie projektą'!A2</f>
        <v>0</v>
      </c>
    </row>
    <row r="6" spans="1:9" s="179" customFormat="1" ht="13" x14ac:dyDescent="0.35">
      <c r="A6" s="178"/>
      <c r="B6" s="230" t="s">
        <v>38</v>
      </c>
      <c r="C6" s="230"/>
      <c r="D6" s="230"/>
      <c r="E6" s="230"/>
      <c r="F6" s="230"/>
      <c r="G6" s="230"/>
      <c r="H6" s="230"/>
      <c r="I6" s="230"/>
    </row>
    <row r="7" spans="1:9" ht="13" x14ac:dyDescent="0.35">
      <c r="A7" s="29"/>
      <c r="B7" s="30">
        <v>44561</v>
      </c>
      <c r="C7" s="30">
        <v>44926</v>
      </c>
      <c r="D7" s="30">
        <v>45291</v>
      </c>
      <c r="E7" s="30">
        <f t="shared" ref="E7:I7" si="0">EDATE(D7,12)</f>
        <v>45657</v>
      </c>
      <c r="F7" s="30">
        <f t="shared" si="0"/>
        <v>46022</v>
      </c>
      <c r="G7" s="30">
        <f t="shared" si="0"/>
        <v>46387</v>
      </c>
      <c r="H7" s="30">
        <f t="shared" si="0"/>
        <v>46752</v>
      </c>
      <c r="I7" s="30">
        <f t="shared" si="0"/>
        <v>47118</v>
      </c>
    </row>
    <row r="8" spans="1:9" ht="13" x14ac:dyDescent="0.35">
      <c r="A8" s="31" t="s">
        <v>7</v>
      </c>
      <c r="B8" s="73">
        <f>Finansai!E101</f>
        <v>0</v>
      </c>
      <c r="C8" s="73">
        <f>Finansai!F101</f>
        <v>0</v>
      </c>
      <c r="D8" s="32"/>
      <c r="E8" s="32"/>
      <c r="F8" s="32"/>
      <c r="G8" s="32"/>
      <c r="H8" s="32"/>
      <c r="I8" s="32"/>
    </row>
    <row r="9" spans="1:9" ht="13" x14ac:dyDescent="0.35">
      <c r="A9" s="31" t="s">
        <v>8</v>
      </c>
      <c r="B9" s="73">
        <f>-1*Finansai!E102</f>
        <v>0</v>
      </c>
      <c r="C9" s="73">
        <f>-1*Finansai!F102</f>
        <v>0</v>
      </c>
      <c r="D9" s="32"/>
      <c r="E9" s="32"/>
      <c r="F9" s="32"/>
      <c r="G9" s="32"/>
      <c r="H9" s="32"/>
      <c r="I9" s="32"/>
    </row>
    <row r="10" spans="1:9" ht="13" x14ac:dyDescent="0.35">
      <c r="A10" s="31" t="s">
        <v>9</v>
      </c>
      <c r="B10" s="74">
        <f>-1*(Finansai!E105+Finansai!E106)</f>
        <v>0</v>
      </c>
      <c r="C10" s="74">
        <f>-1*(Finansai!F105+Finansai!F106)</f>
        <v>0</v>
      </c>
      <c r="D10" s="33"/>
      <c r="E10" s="33"/>
      <c r="F10" s="33"/>
      <c r="G10" s="33"/>
      <c r="H10" s="33"/>
      <c r="I10" s="33"/>
    </row>
    <row r="11" spans="1:9" ht="13" x14ac:dyDescent="0.35">
      <c r="A11" s="75" t="s">
        <v>10</v>
      </c>
      <c r="B11" s="80">
        <f t="shared" ref="B11:I11" si="1">+B8-B9-B10</f>
        <v>0</v>
      </c>
      <c r="C11" s="80">
        <f t="shared" si="1"/>
        <v>0</v>
      </c>
      <c r="D11" s="80">
        <f>+D8-D9-D10</f>
        <v>0</v>
      </c>
      <c r="E11" s="80">
        <f t="shared" si="1"/>
        <v>0</v>
      </c>
      <c r="F11" s="80">
        <f t="shared" si="1"/>
        <v>0</v>
      </c>
      <c r="G11" s="80">
        <f t="shared" si="1"/>
        <v>0</v>
      </c>
      <c r="H11" s="80">
        <f t="shared" si="1"/>
        <v>0</v>
      </c>
      <c r="I11" s="80">
        <f t="shared" si="1"/>
        <v>0</v>
      </c>
    </row>
    <row r="12" spans="1:9" ht="13" x14ac:dyDescent="0.35">
      <c r="A12" s="75" t="s">
        <v>11</v>
      </c>
      <c r="B12" s="79" t="e">
        <f t="shared" ref="B12:I12" si="2">+B11/B8</f>
        <v>#DIV/0!</v>
      </c>
      <c r="C12" s="79" t="e">
        <f t="shared" si="2"/>
        <v>#DIV/0!</v>
      </c>
      <c r="D12" s="79" t="e">
        <f>+D11/D8</f>
        <v>#DIV/0!</v>
      </c>
      <c r="E12" s="79" t="e">
        <f t="shared" si="2"/>
        <v>#DIV/0!</v>
      </c>
      <c r="F12" s="79" t="e">
        <f t="shared" si="2"/>
        <v>#DIV/0!</v>
      </c>
      <c r="G12" s="79" t="e">
        <f t="shared" si="2"/>
        <v>#DIV/0!</v>
      </c>
      <c r="H12" s="79" t="e">
        <f t="shared" si="2"/>
        <v>#DIV/0!</v>
      </c>
      <c r="I12" s="79" t="e">
        <f t="shared" si="2"/>
        <v>#DIV/0!</v>
      </c>
    </row>
    <row r="13" spans="1:9" ht="13" x14ac:dyDescent="0.35">
      <c r="A13" s="31" t="s">
        <v>12</v>
      </c>
      <c r="B13" s="74">
        <f>Finansai!E121</f>
        <v>0</v>
      </c>
      <c r="C13" s="74">
        <f>Finansai!F121</f>
        <v>0</v>
      </c>
      <c r="D13" s="33"/>
      <c r="E13" s="33"/>
      <c r="F13" s="33"/>
      <c r="G13" s="33"/>
      <c r="H13" s="33"/>
      <c r="I13" s="33"/>
    </row>
    <row r="14" spans="1:9" ht="13" x14ac:dyDescent="0.35">
      <c r="A14" s="75" t="s">
        <v>13</v>
      </c>
      <c r="B14" s="76">
        <f t="shared" ref="B14:I14" si="3">+B11+B13</f>
        <v>0</v>
      </c>
      <c r="C14" s="76">
        <f t="shared" si="3"/>
        <v>0</v>
      </c>
      <c r="D14" s="76">
        <f t="shared" si="3"/>
        <v>0</v>
      </c>
      <c r="E14" s="76">
        <f t="shared" si="3"/>
        <v>0</v>
      </c>
      <c r="F14" s="76">
        <f t="shared" si="3"/>
        <v>0</v>
      </c>
      <c r="G14" s="76">
        <f t="shared" si="3"/>
        <v>0</v>
      </c>
      <c r="H14" s="76">
        <f t="shared" si="3"/>
        <v>0</v>
      </c>
      <c r="I14" s="76">
        <f t="shared" si="3"/>
        <v>0</v>
      </c>
    </row>
    <row r="15" spans="1:9" ht="7" customHeight="1" x14ac:dyDescent="0.35">
      <c r="A15" s="77" t="s">
        <v>84</v>
      </c>
      <c r="B15" s="180" t="s">
        <v>75</v>
      </c>
      <c r="C15" s="180" t="s">
        <v>75</v>
      </c>
      <c r="D15" s="181" t="s">
        <v>75</v>
      </c>
      <c r="E15" s="81" t="s">
        <v>75</v>
      </c>
      <c r="F15" s="81" t="s">
        <v>75</v>
      </c>
      <c r="G15" s="81" t="s">
        <v>75</v>
      </c>
      <c r="H15" s="81" t="s">
        <v>75</v>
      </c>
      <c r="I15" s="81" t="s">
        <v>75</v>
      </c>
    </row>
    <row r="16" spans="1:9" ht="4" customHeight="1" x14ac:dyDescent="0.35">
      <c r="A16" s="182"/>
      <c r="B16" s="183"/>
      <c r="C16" s="183"/>
      <c r="D16" s="183"/>
      <c r="E16" s="184"/>
      <c r="F16" s="183"/>
      <c r="G16" s="184"/>
      <c r="H16" s="183"/>
      <c r="I16" s="34"/>
    </row>
    <row r="17" spans="1:9" ht="13" x14ac:dyDescent="0.35">
      <c r="A17" s="29"/>
      <c r="B17" s="30">
        <f>EDATE(I7,12)</f>
        <v>47483</v>
      </c>
      <c r="C17" s="30">
        <f t="shared" ref="C17:H17" si="4">EDATE(B17,12)</f>
        <v>47848</v>
      </c>
      <c r="D17" s="30">
        <f t="shared" si="4"/>
        <v>48213</v>
      </c>
      <c r="E17" s="30">
        <f t="shared" si="4"/>
        <v>48579</v>
      </c>
      <c r="F17" s="30">
        <f t="shared" si="4"/>
        <v>48944</v>
      </c>
      <c r="G17" s="30">
        <f t="shared" si="4"/>
        <v>49309</v>
      </c>
      <c r="H17" s="30">
        <f t="shared" si="4"/>
        <v>49674</v>
      </c>
      <c r="I17" s="34"/>
    </row>
    <row r="18" spans="1:9" ht="13" x14ac:dyDescent="0.35">
      <c r="A18" s="31" t="s">
        <v>7</v>
      </c>
      <c r="B18" s="32"/>
      <c r="C18" s="32"/>
      <c r="D18" s="32"/>
      <c r="E18" s="32"/>
      <c r="F18" s="32"/>
      <c r="G18" s="32"/>
      <c r="H18" s="32"/>
      <c r="I18" s="34"/>
    </row>
    <row r="19" spans="1:9" ht="13" x14ac:dyDescent="0.35">
      <c r="A19" s="31" t="s">
        <v>8</v>
      </c>
      <c r="B19" s="32"/>
      <c r="C19" s="32"/>
      <c r="D19" s="32"/>
      <c r="E19" s="32"/>
      <c r="F19" s="32"/>
      <c r="G19" s="32"/>
      <c r="H19" s="32"/>
      <c r="I19" s="34"/>
    </row>
    <row r="20" spans="1:9" ht="13" x14ac:dyDescent="0.35">
      <c r="A20" s="31" t="s">
        <v>9</v>
      </c>
      <c r="B20" s="33"/>
      <c r="C20" s="33"/>
      <c r="D20" s="33"/>
      <c r="E20" s="33"/>
      <c r="F20" s="33"/>
      <c r="G20" s="33"/>
      <c r="H20" s="33"/>
      <c r="I20" s="34"/>
    </row>
    <row r="21" spans="1:9" ht="13" x14ac:dyDescent="0.35">
      <c r="A21" s="75" t="s">
        <v>10</v>
      </c>
      <c r="B21" s="80">
        <f t="shared" ref="B21:H21" si="5">+B18-B19-B20</f>
        <v>0</v>
      </c>
      <c r="C21" s="80">
        <f t="shared" si="5"/>
        <v>0</v>
      </c>
      <c r="D21" s="80">
        <f t="shared" si="5"/>
        <v>0</v>
      </c>
      <c r="E21" s="80">
        <f t="shared" si="5"/>
        <v>0</v>
      </c>
      <c r="F21" s="80">
        <f t="shared" si="5"/>
        <v>0</v>
      </c>
      <c r="G21" s="80">
        <f t="shared" si="5"/>
        <v>0</v>
      </c>
      <c r="H21" s="80">
        <f t="shared" si="5"/>
        <v>0</v>
      </c>
      <c r="I21" s="34"/>
    </row>
    <row r="22" spans="1:9" ht="13" x14ac:dyDescent="0.35">
      <c r="A22" s="75" t="s">
        <v>11</v>
      </c>
      <c r="B22" s="79" t="e">
        <f t="shared" ref="B22:H22" si="6">+B21/B18</f>
        <v>#DIV/0!</v>
      </c>
      <c r="C22" s="79" t="e">
        <f t="shared" si="6"/>
        <v>#DIV/0!</v>
      </c>
      <c r="D22" s="79" t="e">
        <f t="shared" si="6"/>
        <v>#DIV/0!</v>
      </c>
      <c r="E22" s="79" t="e">
        <f t="shared" si="6"/>
        <v>#DIV/0!</v>
      </c>
      <c r="F22" s="79" t="e">
        <f t="shared" si="6"/>
        <v>#DIV/0!</v>
      </c>
      <c r="G22" s="79" t="e">
        <f t="shared" si="6"/>
        <v>#DIV/0!</v>
      </c>
      <c r="H22" s="79" t="e">
        <f t="shared" si="6"/>
        <v>#DIV/0!</v>
      </c>
      <c r="I22" s="34"/>
    </row>
    <row r="23" spans="1:9" ht="13" x14ac:dyDescent="0.35">
      <c r="A23" s="31" t="s">
        <v>12</v>
      </c>
      <c r="B23" s="33"/>
      <c r="C23" s="33"/>
      <c r="D23" s="33"/>
      <c r="E23" s="33"/>
      <c r="F23" s="33"/>
      <c r="G23" s="33"/>
      <c r="H23" s="33"/>
      <c r="I23" s="34"/>
    </row>
    <row r="24" spans="1:9" ht="13" x14ac:dyDescent="0.35">
      <c r="A24" s="75" t="s">
        <v>13</v>
      </c>
      <c r="B24" s="76">
        <f t="shared" ref="B24:H24" si="7">+B21+B23</f>
        <v>0</v>
      </c>
      <c r="C24" s="76">
        <f t="shared" si="7"/>
        <v>0</v>
      </c>
      <c r="D24" s="76">
        <f t="shared" si="7"/>
        <v>0</v>
      </c>
      <c r="E24" s="76">
        <f t="shared" si="7"/>
        <v>0</v>
      </c>
      <c r="F24" s="76">
        <f t="shared" si="7"/>
        <v>0</v>
      </c>
      <c r="G24" s="76">
        <f t="shared" si="7"/>
        <v>0</v>
      </c>
      <c r="H24" s="76">
        <f t="shared" si="7"/>
        <v>0</v>
      </c>
      <c r="I24" s="34"/>
    </row>
    <row r="25" spans="1:9" ht="5.5" customHeight="1" x14ac:dyDescent="0.35">
      <c r="A25" s="77" t="s">
        <v>84</v>
      </c>
      <c r="B25" s="81" t="s">
        <v>75</v>
      </c>
      <c r="C25" s="81" t="s">
        <v>75</v>
      </c>
      <c r="D25" s="81" t="s">
        <v>75</v>
      </c>
      <c r="E25" s="81" t="s">
        <v>75</v>
      </c>
      <c r="F25" s="81" t="s">
        <v>75</v>
      </c>
      <c r="G25" s="81" t="s">
        <v>75</v>
      </c>
      <c r="H25" s="81" t="s">
        <v>75</v>
      </c>
      <c r="I25" s="34"/>
    </row>
    <row r="26" spans="1:9" x14ac:dyDescent="0.35">
      <c r="A26" s="82" t="s">
        <v>5</v>
      </c>
      <c r="B26" s="185"/>
      <c r="C26" s="185"/>
      <c r="D26" s="185"/>
      <c r="E26" s="185"/>
      <c r="F26" s="185"/>
      <c r="G26" s="185"/>
    </row>
    <row r="28" spans="1:9" ht="13" x14ac:dyDescent="0.35">
      <c r="A28" s="186" t="s">
        <v>39</v>
      </c>
    </row>
    <row r="29" spans="1:9" ht="13" x14ac:dyDescent="0.35">
      <c r="A29" s="187" t="s">
        <v>41</v>
      </c>
      <c r="B29" s="232" t="s">
        <v>40</v>
      </c>
      <c r="C29" s="232"/>
      <c r="D29" s="232"/>
      <c r="E29" s="232"/>
      <c r="F29" s="232"/>
      <c r="G29" s="232"/>
      <c r="H29" s="232"/>
      <c r="I29" s="232"/>
    </row>
    <row r="30" spans="1:9" ht="42.5" customHeight="1" x14ac:dyDescent="0.35">
      <c r="A30" s="188">
        <v>1</v>
      </c>
      <c r="B30" s="231"/>
      <c r="C30" s="231"/>
      <c r="D30" s="231"/>
      <c r="E30" s="231"/>
      <c r="F30" s="231"/>
      <c r="G30" s="231"/>
      <c r="H30" s="231"/>
      <c r="I30" s="231"/>
    </row>
    <row r="31" spans="1:9" ht="42.5" customHeight="1" x14ac:dyDescent="0.35">
      <c r="A31" s="188">
        <v>2</v>
      </c>
      <c r="B31" s="231"/>
      <c r="C31" s="231"/>
      <c r="D31" s="231"/>
      <c r="E31" s="231"/>
      <c r="F31" s="231"/>
      <c r="G31" s="231"/>
      <c r="H31" s="231"/>
      <c r="I31" s="231"/>
    </row>
    <row r="32" spans="1:9" ht="42.5" customHeight="1" x14ac:dyDescent="0.35">
      <c r="A32" s="188">
        <v>3</v>
      </c>
      <c r="B32" s="231"/>
      <c r="C32" s="231"/>
      <c r="D32" s="231"/>
      <c r="E32" s="231"/>
      <c r="F32" s="231"/>
      <c r="G32" s="231"/>
      <c r="H32" s="231"/>
      <c r="I32" s="231"/>
    </row>
    <row r="33" spans="1:9" ht="42.5" customHeight="1" x14ac:dyDescent="0.35">
      <c r="A33" s="188">
        <v>4</v>
      </c>
      <c r="B33" s="231"/>
      <c r="C33" s="231"/>
      <c r="D33" s="231"/>
      <c r="E33" s="231"/>
      <c r="F33" s="231"/>
      <c r="G33" s="231"/>
      <c r="H33" s="231"/>
      <c r="I33" s="231"/>
    </row>
    <row r="34" spans="1:9" ht="42.5" customHeight="1" x14ac:dyDescent="0.35">
      <c r="A34" s="188">
        <v>5</v>
      </c>
      <c r="B34" s="231"/>
      <c r="C34" s="231"/>
      <c r="D34" s="231"/>
      <c r="E34" s="231"/>
      <c r="F34" s="231"/>
      <c r="G34" s="231"/>
      <c r="H34" s="231"/>
      <c r="I34" s="231"/>
    </row>
  </sheetData>
  <sheetProtection algorithmName="SHA-512" hashValue="NWwzPO4+08iDBRhUvpgtxPnY5ABbhtd5CIPEtOrRgn51YBB5tokQ2l8OfwBhnzRjCpt/g25dk+EnH89tCKr0sQ==" saltValue="9VRrEn1zqnqdkY0O9VJlow==" spinCount="100000" sheet="1" insertColumns="0" deleteColumns="0"/>
  <protectedRanges>
    <protectedRange sqref="B30:I34" name="Range1"/>
  </protectedRanges>
  <mergeCells count="7">
    <mergeCell ref="B6:I6"/>
    <mergeCell ref="B30:I30"/>
    <mergeCell ref="B34:I34"/>
    <mergeCell ref="B33:I33"/>
    <mergeCell ref="B32:I32"/>
    <mergeCell ref="B31:I31"/>
    <mergeCell ref="B29:I29"/>
  </mergeCells>
  <phoneticPr fontId="2" type="noConversion"/>
  <pageMargins left="0" right="0" top="0.74803149606299213" bottom="0.74803149606299213" header="0" footer="0"/>
  <pageSetup paperSize="9" scale="92"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D17"/>
  <sheetViews>
    <sheetView topLeftCell="A4" zoomScale="130" zoomScaleNormal="130" zoomScaleSheetLayoutView="115" workbookViewId="0">
      <selection activeCell="B7" sqref="B7"/>
    </sheetView>
  </sheetViews>
  <sheetFormatPr defaultColWidth="33.54296875" defaultRowHeight="12.5" x14ac:dyDescent="0.25"/>
  <cols>
    <col min="1" max="1" width="4.54296875" style="2" customWidth="1"/>
    <col min="2" max="2" width="51.1796875" style="2" customWidth="1"/>
    <col min="3" max="3" width="24.81640625" style="2" customWidth="1"/>
    <col min="4" max="16384" width="33.54296875" style="2"/>
  </cols>
  <sheetData>
    <row r="1" spans="1:4" ht="35.15" hidden="1" customHeight="1" x14ac:dyDescent="0.25">
      <c r="A1" s="233" t="s">
        <v>89</v>
      </c>
      <c r="B1" s="233"/>
      <c r="C1" s="233"/>
      <c r="D1" s="233"/>
    </row>
    <row r="2" spans="1:4" ht="12.75" hidden="1" customHeight="1" x14ac:dyDescent="0.25">
      <c r="A2" s="1"/>
    </row>
    <row r="3" spans="1:4" hidden="1" x14ac:dyDescent="0.25"/>
    <row r="4" spans="1:4" ht="13" x14ac:dyDescent="0.3">
      <c r="B4" s="106">
        <f>'Informacija apie projektą'!A2</f>
        <v>0</v>
      </c>
      <c r="C4" s="86">
        <f>Finansai!H2</f>
        <v>45107</v>
      </c>
    </row>
    <row r="5" spans="1:4" ht="13" x14ac:dyDescent="0.3">
      <c r="B5" s="19"/>
      <c r="C5" s="83" t="s">
        <v>75</v>
      </c>
    </row>
    <row r="6" spans="1:4" ht="26" x14ac:dyDescent="0.25">
      <c r="A6" s="20" t="s">
        <v>6</v>
      </c>
      <c r="B6" s="20" t="s">
        <v>24</v>
      </c>
      <c r="C6" s="20" t="s">
        <v>77</v>
      </c>
      <c r="D6" s="21" t="s">
        <v>290</v>
      </c>
    </row>
    <row r="7" spans="1:4" x14ac:dyDescent="0.25">
      <c r="A7" s="22">
        <v>1</v>
      </c>
      <c r="B7" s="23"/>
      <c r="C7" s="24"/>
      <c r="D7" s="25"/>
    </row>
    <row r="8" spans="1:4" x14ac:dyDescent="0.25">
      <c r="A8" s="22">
        <v>2</v>
      </c>
      <c r="B8" s="23"/>
      <c r="C8" s="24"/>
      <c r="D8" s="25"/>
    </row>
    <row r="9" spans="1:4" x14ac:dyDescent="0.25">
      <c r="A9" s="22">
        <v>3</v>
      </c>
      <c r="B9" s="23"/>
      <c r="C9" s="24"/>
      <c r="D9" s="25"/>
    </row>
    <row r="10" spans="1:4" x14ac:dyDescent="0.25">
      <c r="A10" s="22">
        <v>4</v>
      </c>
      <c r="B10" s="23"/>
      <c r="C10" s="24"/>
      <c r="D10" s="25"/>
    </row>
    <row r="11" spans="1:4" x14ac:dyDescent="0.25">
      <c r="A11" s="22">
        <v>5</v>
      </c>
      <c r="B11" s="23"/>
      <c r="C11" s="24"/>
      <c r="D11" s="25"/>
    </row>
    <row r="12" spans="1:4" x14ac:dyDescent="0.25">
      <c r="A12" s="22">
        <v>6</v>
      </c>
      <c r="B12" s="23"/>
      <c r="C12" s="24"/>
      <c r="D12" s="25"/>
    </row>
    <row r="13" spans="1:4" x14ac:dyDescent="0.25">
      <c r="A13" s="22">
        <v>7</v>
      </c>
      <c r="B13" s="23"/>
      <c r="C13" s="24"/>
      <c r="D13" s="25"/>
    </row>
    <row r="14" spans="1:4" x14ac:dyDescent="0.25">
      <c r="A14" s="22">
        <v>8</v>
      </c>
      <c r="B14" s="23"/>
      <c r="C14" s="24"/>
      <c r="D14" s="25"/>
    </row>
    <row r="15" spans="1:4" x14ac:dyDescent="0.25">
      <c r="A15" s="22">
        <v>9</v>
      </c>
      <c r="B15" s="25"/>
      <c r="C15" s="26"/>
      <c r="D15" s="25"/>
    </row>
    <row r="16" spans="1:4" x14ac:dyDescent="0.25">
      <c r="A16" s="22">
        <v>10</v>
      </c>
      <c r="B16" s="25"/>
      <c r="C16" s="26"/>
      <c r="D16" s="25"/>
    </row>
    <row r="17" spans="1:4" s="3" customFormat="1" ht="13" x14ac:dyDescent="0.3">
      <c r="A17" s="27"/>
      <c r="B17" s="27" t="s">
        <v>4</v>
      </c>
      <c r="C17" s="28">
        <f>+SUM(C7:C16)</f>
        <v>0</v>
      </c>
      <c r="D17" s="27"/>
    </row>
  </sheetData>
  <sheetProtection password="CC21" sheet="1" insertColumns="0" deleteColumns="0"/>
  <protectedRanges>
    <protectedRange sqref="B7:D16" name="Range1"/>
  </protectedRanges>
  <mergeCells count="1">
    <mergeCell ref="A1:D1"/>
  </mergeCells>
  <phoneticPr fontId="2" type="noConversion"/>
  <pageMargins left="0.70866141732283472" right="0.70866141732283472" top="0.74803149606299213" bottom="0.74803149606299213" header="0.31496062992125984" footer="0.31496062992125984"/>
  <pageSetup paperSize="9" orientation="landscape"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A1:L25"/>
  <sheetViews>
    <sheetView topLeftCell="A5" zoomScale="130" zoomScaleNormal="130" zoomScaleSheetLayoutView="85" workbookViewId="0">
      <selection activeCell="B9" sqref="B9"/>
    </sheetView>
  </sheetViews>
  <sheetFormatPr defaultColWidth="9.1796875" defaultRowHeight="12.5" x14ac:dyDescent="0.25"/>
  <cols>
    <col min="1" max="1" width="5.453125" style="2" customWidth="1"/>
    <col min="2" max="2" width="44.453125" style="2" customWidth="1"/>
    <col min="3" max="3" width="13.1796875" style="2" customWidth="1"/>
    <col min="4" max="4" width="11.1796875" style="2" customWidth="1"/>
    <col min="5" max="7" width="11.54296875" style="2" customWidth="1"/>
    <col min="8" max="8" width="9.1796875" style="2"/>
    <col min="9" max="9" width="7.453125" style="2" customWidth="1"/>
    <col min="10" max="16384" width="9.1796875" style="2"/>
  </cols>
  <sheetData>
    <row r="1" spans="1:12" ht="32.15" hidden="1" customHeight="1" x14ac:dyDescent="0.35">
      <c r="A1" s="238" t="s">
        <v>90</v>
      </c>
      <c r="B1" s="238"/>
      <c r="C1" s="238"/>
      <c r="D1" s="238"/>
      <c r="E1" s="238"/>
      <c r="F1" s="238"/>
      <c r="G1" s="238"/>
      <c r="H1" s="238"/>
      <c r="I1" s="238"/>
    </row>
    <row r="2" spans="1:12" ht="15.5" hidden="1" x14ac:dyDescent="0.35">
      <c r="A2" s="87" t="s">
        <v>91</v>
      </c>
    </row>
    <row r="3" spans="1:12" ht="15.5" hidden="1" x14ac:dyDescent="0.35">
      <c r="A3" s="87" t="s">
        <v>72</v>
      </c>
    </row>
    <row r="4" spans="1:12" hidden="1" x14ac:dyDescent="0.25"/>
    <row r="5" spans="1:12" ht="13" x14ac:dyDescent="0.3">
      <c r="B5" s="85">
        <f>'Informacija apie projektą'!A2</f>
        <v>0</v>
      </c>
      <c r="C5" s="86">
        <f>Finansai!H2</f>
        <v>45107</v>
      </c>
    </row>
    <row r="6" spans="1:12" ht="13" x14ac:dyDescent="0.3">
      <c r="B6" s="6"/>
      <c r="C6" s="6"/>
    </row>
    <row r="7" spans="1:12" ht="13" x14ac:dyDescent="0.3">
      <c r="A7" s="240" t="s">
        <v>6</v>
      </c>
      <c r="B7" s="235" t="s">
        <v>32</v>
      </c>
      <c r="C7" s="7" t="s">
        <v>93</v>
      </c>
      <c r="D7" s="239" t="s">
        <v>33</v>
      </c>
      <c r="E7" s="239"/>
      <c r="F7" s="239"/>
      <c r="G7" s="239"/>
      <c r="H7" s="242" t="s">
        <v>21</v>
      </c>
      <c r="I7" s="242"/>
      <c r="L7" s="1"/>
    </row>
    <row r="8" spans="1:12" ht="13" x14ac:dyDescent="0.3">
      <c r="A8" s="240"/>
      <c r="B8" s="241"/>
      <c r="C8" s="78" t="s">
        <v>75</v>
      </c>
      <c r="D8" s="8" t="s">
        <v>16</v>
      </c>
      <c r="E8" s="8" t="s">
        <v>34</v>
      </c>
      <c r="F8" s="8" t="s">
        <v>35</v>
      </c>
      <c r="G8" s="8" t="s">
        <v>36</v>
      </c>
      <c r="H8" s="242"/>
      <c r="I8" s="242"/>
    </row>
    <row r="9" spans="1:12" x14ac:dyDescent="0.25">
      <c r="A9" s="9">
        <v>1</v>
      </c>
      <c r="B9" s="10"/>
      <c r="C9" s="4"/>
      <c r="D9" s="4"/>
      <c r="E9" s="4"/>
      <c r="F9" s="4"/>
      <c r="G9" s="4"/>
      <c r="H9" s="231"/>
      <c r="I9" s="231"/>
    </row>
    <row r="10" spans="1:12" x14ac:dyDescent="0.25">
      <c r="A10" s="9">
        <v>2</v>
      </c>
      <c r="B10" s="10"/>
      <c r="C10" s="4"/>
      <c r="D10" s="4"/>
      <c r="E10" s="4"/>
      <c r="F10" s="4"/>
      <c r="G10" s="4"/>
      <c r="H10" s="231"/>
      <c r="I10" s="231"/>
    </row>
    <row r="11" spans="1:12" x14ac:dyDescent="0.25">
      <c r="A11" s="9">
        <v>3</v>
      </c>
      <c r="B11" s="10"/>
      <c r="C11" s="4"/>
      <c r="D11" s="4"/>
      <c r="E11" s="4"/>
      <c r="F11" s="4"/>
      <c r="G11" s="4"/>
      <c r="H11" s="231"/>
      <c r="I11" s="231"/>
    </row>
    <row r="12" spans="1:12" x14ac:dyDescent="0.25">
      <c r="A12" s="9">
        <v>4</v>
      </c>
      <c r="B12" s="10"/>
      <c r="C12" s="4"/>
      <c r="D12" s="4"/>
      <c r="E12" s="4"/>
      <c r="F12" s="4"/>
      <c r="G12" s="4"/>
      <c r="H12" s="231"/>
      <c r="I12" s="231"/>
    </row>
    <row r="13" spans="1:12" x14ac:dyDescent="0.25">
      <c r="A13" s="9">
        <v>5</v>
      </c>
      <c r="B13" s="10"/>
      <c r="C13" s="4"/>
      <c r="D13" s="4"/>
      <c r="E13" s="4"/>
      <c r="F13" s="4"/>
      <c r="G13" s="4"/>
      <c r="H13" s="231"/>
      <c r="I13" s="231"/>
    </row>
    <row r="14" spans="1:12" x14ac:dyDescent="0.25">
      <c r="A14" s="9">
        <v>6</v>
      </c>
      <c r="B14" s="10"/>
      <c r="C14" s="4"/>
      <c r="D14" s="4"/>
      <c r="E14" s="4"/>
      <c r="F14" s="4"/>
      <c r="G14" s="4"/>
      <c r="H14" s="231"/>
      <c r="I14" s="231"/>
    </row>
    <row r="15" spans="1:12" x14ac:dyDescent="0.25">
      <c r="A15" s="9">
        <v>7</v>
      </c>
      <c r="B15" s="10"/>
      <c r="C15" s="4"/>
      <c r="D15" s="4"/>
      <c r="E15" s="4"/>
      <c r="F15" s="4"/>
      <c r="G15" s="4"/>
      <c r="H15" s="231"/>
      <c r="I15" s="231"/>
    </row>
    <row r="16" spans="1:12" x14ac:dyDescent="0.25">
      <c r="A16" s="9">
        <v>8</v>
      </c>
      <c r="B16" s="10"/>
      <c r="C16" s="4"/>
      <c r="D16" s="4"/>
      <c r="E16" s="4"/>
      <c r="F16" s="4"/>
      <c r="G16" s="4"/>
      <c r="H16" s="231"/>
      <c r="I16" s="231"/>
    </row>
    <row r="17" spans="1:9" x14ac:dyDescent="0.25">
      <c r="A17" s="9">
        <v>9</v>
      </c>
      <c r="B17" s="10"/>
      <c r="C17" s="4"/>
      <c r="D17" s="4"/>
      <c r="E17" s="4"/>
      <c r="F17" s="4"/>
      <c r="G17" s="4"/>
      <c r="H17" s="231"/>
      <c r="I17" s="231"/>
    </row>
    <row r="18" spans="1:9" x14ac:dyDescent="0.25">
      <c r="A18" s="9">
        <v>10</v>
      </c>
      <c r="B18" s="10"/>
      <c r="C18" s="4"/>
      <c r="D18" s="4"/>
      <c r="E18" s="4"/>
      <c r="F18" s="4"/>
      <c r="G18" s="4"/>
      <c r="H18" s="231"/>
      <c r="I18" s="231"/>
    </row>
    <row r="19" spans="1:9" ht="13" x14ac:dyDescent="0.3">
      <c r="A19" s="9"/>
      <c r="B19" s="235" t="s">
        <v>20</v>
      </c>
      <c r="C19" s="11">
        <f>SUM(C9:C18)</f>
        <v>0</v>
      </c>
      <c r="D19" s="11">
        <f>SUM(D9:D18)</f>
        <v>0</v>
      </c>
      <c r="E19" s="11">
        <f>SUM(E9:E18)</f>
        <v>0</v>
      </c>
      <c r="F19" s="11">
        <f>SUM(F9:F18)</f>
        <v>0</v>
      </c>
      <c r="G19" s="11">
        <f>SUM(G9:G18)</f>
        <v>0</v>
      </c>
      <c r="H19" s="236"/>
      <c r="I19" s="236"/>
    </row>
    <row r="20" spans="1:9" ht="13" x14ac:dyDescent="0.3">
      <c r="A20" s="9"/>
      <c r="B20" s="235"/>
      <c r="C20" s="12" t="e">
        <f>+C19/C19</f>
        <v>#DIV/0!</v>
      </c>
      <c r="D20" s="12" t="e">
        <f>+D19/$C$19</f>
        <v>#DIV/0!</v>
      </c>
      <c r="E20" s="12" t="e">
        <f>+E19/$C$19</f>
        <v>#DIV/0!</v>
      </c>
      <c r="F20" s="12" t="e">
        <f>+F19/$C$19</f>
        <v>#DIV/0!</v>
      </c>
      <c r="G20" s="12" t="e">
        <f>+G19/$C$19</f>
        <v>#DIV/0!</v>
      </c>
      <c r="H20" s="236"/>
      <c r="I20" s="236"/>
    </row>
    <row r="21" spans="1:9" x14ac:dyDescent="0.25">
      <c r="B21" s="5"/>
    </row>
    <row r="22" spans="1:9" x14ac:dyDescent="0.25">
      <c r="B22" s="5"/>
    </row>
    <row r="23" spans="1:9" ht="13" x14ac:dyDescent="0.3">
      <c r="B23" s="16" t="s">
        <v>76</v>
      </c>
      <c r="C23" s="84" t="s">
        <v>75</v>
      </c>
      <c r="D23" s="237" t="s">
        <v>21</v>
      </c>
      <c r="E23" s="237"/>
      <c r="F23" s="237"/>
      <c r="G23" s="237"/>
      <c r="H23" s="237"/>
      <c r="I23" s="237"/>
    </row>
    <row r="24" spans="1:9" ht="88.5" customHeight="1" x14ac:dyDescent="0.25">
      <c r="B24" s="17" t="s">
        <v>37</v>
      </c>
      <c r="C24" s="18"/>
      <c r="D24" s="234" t="s">
        <v>42</v>
      </c>
      <c r="E24" s="234"/>
      <c r="F24" s="234"/>
      <c r="G24" s="234"/>
      <c r="H24" s="234"/>
      <c r="I24" s="234"/>
    </row>
    <row r="25" spans="1:9" x14ac:dyDescent="0.25">
      <c r="B25" s="5"/>
    </row>
  </sheetData>
  <sheetProtection password="CC21" sheet="1" insertColumns="0" deleteColumns="0"/>
  <mergeCells count="19">
    <mergeCell ref="B19:B20"/>
    <mergeCell ref="H19:I20"/>
    <mergeCell ref="D23:I23"/>
    <mergeCell ref="H10:I10"/>
    <mergeCell ref="A1:I1"/>
    <mergeCell ref="H11:I11"/>
    <mergeCell ref="H12:I12"/>
    <mergeCell ref="H13:I13"/>
    <mergeCell ref="H14:I14"/>
    <mergeCell ref="D7:G7"/>
    <mergeCell ref="A7:A8"/>
    <mergeCell ref="B7:B8"/>
    <mergeCell ref="H7:I8"/>
    <mergeCell ref="H9:I9"/>
    <mergeCell ref="D24:I24"/>
    <mergeCell ref="H16:I16"/>
    <mergeCell ref="H17:I17"/>
    <mergeCell ref="H18:I18"/>
    <mergeCell ref="H15:I15"/>
  </mergeCells>
  <pageMargins left="0.70866141732283472" right="0.70866141732283472" top="0.74803149606299213" bottom="0.74803149606299213" header="0.31496062992125984" footer="0.31496062992125984"/>
  <pageSetup paperSize="9" orientation="landscape"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1:H24"/>
  <sheetViews>
    <sheetView topLeftCell="A4" zoomScale="130" zoomScaleNormal="130" zoomScaleSheetLayoutView="85" workbookViewId="0">
      <selection activeCell="B8" sqref="B8"/>
    </sheetView>
  </sheetViews>
  <sheetFormatPr defaultColWidth="9.1796875" defaultRowHeight="12.5" x14ac:dyDescent="0.25"/>
  <cols>
    <col min="1" max="1" width="5.453125" style="2" customWidth="1"/>
    <col min="2" max="2" width="44.453125" style="2" customWidth="1"/>
    <col min="3" max="3" width="13.1796875" style="2" customWidth="1"/>
    <col min="4" max="4" width="11.1796875" style="2" customWidth="1"/>
    <col min="5" max="6" width="11.54296875" style="2" customWidth="1"/>
    <col min="7" max="7" width="9.1796875" style="2"/>
    <col min="8" max="8" width="21.81640625" style="2" customWidth="1"/>
    <col min="9" max="16384" width="9.1796875" style="2"/>
  </cols>
  <sheetData>
    <row r="1" spans="1:8" ht="32.15" hidden="1" customHeight="1" x14ac:dyDescent="0.25">
      <c r="A1" s="233" t="s">
        <v>92</v>
      </c>
      <c r="B1" s="233"/>
      <c r="C1" s="233"/>
      <c r="D1" s="233"/>
      <c r="E1" s="233"/>
      <c r="F1" s="233"/>
      <c r="G1" s="233"/>
      <c r="H1" s="233"/>
    </row>
    <row r="2" spans="1:8" ht="13.5" hidden="1" customHeight="1" x14ac:dyDescent="0.25">
      <c r="A2" s="1"/>
    </row>
    <row r="3" spans="1:8" hidden="1" x14ac:dyDescent="0.25"/>
    <row r="4" spans="1:8" ht="13" x14ac:dyDescent="0.3">
      <c r="B4" s="85">
        <f>'Informacija apie projektą'!A2</f>
        <v>0</v>
      </c>
      <c r="C4" s="86">
        <f>Finansai!H2</f>
        <v>45107</v>
      </c>
    </row>
    <row r="5" spans="1:8" ht="13.5" thickBot="1" x14ac:dyDescent="0.35">
      <c r="B5" s="6"/>
      <c r="C5" s="6"/>
    </row>
    <row r="6" spans="1:8" ht="13.5" customHeight="1" x14ac:dyDescent="0.3">
      <c r="A6" s="261" t="s">
        <v>6</v>
      </c>
      <c r="B6" s="235" t="s">
        <v>22</v>
      </c>
      <c r="C6" s="174" t="s">
        <v>74</v>
      </c>
      <c r="D6" s="257" t="s">
        <v>313</v>
      </c>
      <c r="E6" s="258"/>
      <c r="F6" s="259"/>
      <c r="G6" s="260" t="s">
        <v>21</v>
      </c>
      <c r="H6" s="242"/>
    </row>
    <row r="7" spans="1:8" ht="13" x14ac:dyDescent="0.3">
      <c r="A7" s="262"/>
      <c r="B7" s="241"/>
      <c r="C7" s="163" t="s">
        <v>75</v>
      </c>
      <c r="D7" s="167" t="s">
        <v>16</v>
      </c>
      <c r="E7" s="8" t="s">
        <v>17</v>
      </c>
      <c r="F7" s="168" t="s">
        <v>18</v>
      </c>
      <c r="G7" s="260"/>
      <c r="H7" s="242"/>
    </row>
    <row r="8" spans="1:8" x14ac:dyDescent="0.25">
      <c r="A8" s="9">
        <v>1</v>
      </c>
      <c r="B8" s="10"/>
      <c r="C8" s="164"/>
      <c r="D8" s="169"/>
      <c r="E8" s="4"/>
      <c r="F8" s="170"/>
      <c r="G8" s="249"/>
      <c r="H8" s="250"/>
    </row>
    <row r="9" spans="1:8" x14ac:dyDescent="0.25">
      <c r="A9" s="9">
        <v>2</v>
      </c>
      <c r="B9" s="10"/>
      <c r="C9" s="164"/>
      <c r="D9" s="169"/>
      <c r="E9" s="4"/>
      <c r="F9" s="170"/>
      <c r="G9" s="249"/>
      <c r="H9" s="250"/>
    </row>
    <row r="10" spans="1:8" x14ac:dyDescent="0.25">
      <c r="A10" s="9">
        <v>3</v>
      </c>
      <c r="B10" s="10"/>
      <c r="C10" s="164"/>
      <c r="D10" s="169"/>
      <c r="E10" s="4"/>
      <c r="F10" s="170"/>
      <c r="G10" s="249"/>
      <c r="H10" s="250"/>
    </row>
    <row r="11" spans="1:8" x14ac:dyDescent="0.25">
      <c r="A11" s="9">
        <v>4</v>
      </c>
      <c r="B11" s="10"/>
      <c r="C11" s="164"/>
      <c r="D11" s="169"/>
      <c r="E11" s="4"/>
      <c r="F11" s="170"/>
      <c r="G11" s="249"/>
      <c r="H11" s="250"/>
    </row>
    <row r="12" spans="1:8" x14ac:dyDescent="0.25">
      <c r="A12" s="9">
        <v>5</v>
      </c>
      <c r="B12" s="10"/>
      <c r="C12" s="164"/>
      <c r="D12" s="169"/>
      <c r="E12" s="4"/>
      <c r="F12" s="170"/>
      <c r="G12" s="249"/>
      <c r="H12" s="250"/>
    </row>
    <row r="13" spans="1:8" x14ac:dyDescent="0.25">
      <c r="A13" s="9">
        <v>6</v>
      </c>
      <c r="B13" s="10"/>
      <c r="C13" s="164"/>
      <c r="D13" s="169"/>
      <c r="E13" s="4"/>
      <c r="F13" s="170"/>
      <c r="G13" s="249"/>
      <c r="H13" s="250"/>
    </row>
    <row r="14" spans="1:8" x14ac:dyDescent="0.25">
      <c r="A14" s="9">
        <v>7</v>
      </c>
      <c r="B14" s="10"/>
      <c r="C14" s="164"/>
      <c r="D14" s="169"/>
      <c r="E14" s="4"/>
      <c r="F14" s="170"/>
      <c r="G14" s="249"/>
      <c r="H14" s="250"/>
    </row>
    <row r="15" spans="1:8" x14ac:dyDescent="0.25">
      <c r="A15" s="9">
        <v>8</v>
      </c>
      <c r="B15" s="10"/>
      <c r="C15" s="164"/>
      <c r="D15" s="169"/>
      <c r="E15" s="4"/>
      <c r="F15" s="170"/>
      <c r="G15" s="249"/>
      <c r="H15" s="250"/>
    </row>
    <row r="16" spans="1:8" x14ac:dyDescent="0.25">
      <c r="A16" s="9">
        <v>9</v>
      </c>
      <c r="B16" s="10"/>
      <c r="C16" s="164"/>
      <c r="D16" s="169"/>
      <c r="E16" s="4"/>
      <c r="F16" s="170"/>
      <c r="G16" s="249"/>
      <c r="H16" s="250"/>
    </row>
    <row r="17" spans="1:8" x14ac:dyDescent="0.25">
      <c r="A17" s="9">
        <v>10</v>
      </c>
      <c r="B17" s="10" t="s">
        <v>19</v>
      </c>
      <c r="C17" s="164"/>
      <c r="D17" s="169"/>
      <c r="E17" s="4"/>
      <c r="F17" s="170"/>
      <c r="G17" s="249"/>
      <c r="H17" s="250"/>
    </row>
    <row r="18" spans="1:8" ht="13.5" thickBot="1" x14ac:dyDescent="0.35">
      <c r="A18" s="9"/>
      <c r="B18" s="243" t="s">
        <v>20</v>
      </c>
      <c r="C18" s="165">
        <f>SUM(C8:C17)</f>
        <v>0</v>
      </c>
      <c r="D18" s="171">
        <f>SUM(D8:D17)</f>
        <v>0</v>
      </c>
      <c r="E18" s="172">
        <f>SUM(E8:E17)</f>
        <v>0</v>
      </c>
      <c r="F18" s="173">
        <f>SUM(F8:F17)</f>
        <v>0</v>
      </c>
      <c r="G18" s="245"/>
      <c r="H18" s="246"/>
    </row>
    <row r="19" spans="1:8" ht="13" x14ac:dyDescent="0.3">
      <c r="A19" s="9"/>
      <c r="B19" s="244"/>
      <c r="C19" s="12" t="e">
        <f>+C18/C18</f>
        <v>#DIV/0!</v>
      </c>
      <c r="D19" s="166" t="e">
        <f>+D18/$C$18</f>
        <v>#DIV/0!</v>
      </c>
      <c r="E19" s="166" t="e">
        <f>+E18/$C$18</f>
        <v>#DIV/0!</v>
      </c>
      <c r="F19" s="166" t="e">
        <f>+F18/$C$18</f>
        <v>#DIV/0!</v>
      </c>
      <c r="G19" s="247"/>
      <c r="H19" s="248"/>
    </row>
    <row r="20" spans="1:8" x14ac:dyDescent="0.25">
      <c r="B20" s="5"/>
    </row>
    <row r="21" spans="1:8" x14ac:dyDescent="0.25">
      <c r="B21" s="5"/>
    </row>
    <row r="22" spans="1:8" ht="13" x14ac:dyDescent="0.3">
      <c r="B22" s="13" t="s">
        <v>76</v>
      </c>
      <c r="C22" s="84" t="s">
        <v>75</v>
      </c>
      <c r="D22" s="251" t="s">
        <v>21</v>
      </c>
      <c r="E22" s="252"/>
      <c r="F22" s="252"/>
      <c r="G22" s="252"/>
      <c r="H22" s="253"/>
    </row>
    <row r="23" spans="1:8" ht="38.25" customHeight="1" x14ac:dyDescent="0.25">
      <c r="B23" s="14" t="s">
        <v>30</v>
      </c>
      <c r="C23" s="15"/>
      <c r="D23" s="254"/>
      <c r="E23" s="255"/>
      <c r="F23" s="255"/>
      <c r="G23" s="255"/>
      <c r="H23" s="256"/>
    </row>
    <row r="24" spans="1:8" ht="39" customHeight="1" x14ac:dyDescent="0.25">
      <c r="B24" s="14" t="s">
        <v>31</v>
      </c>
      <c r="C24" s="15"/>
      <c r="D24" s="254"/>
      <c r="E24" s="255"/>
      <c r="F24" s="255"/>
      <c r="G24" s="255"/>
      <c r="H24" s="256"/>
    </row>
  </sheetData>
  <sheetProtection password="CC21" sheet="1" insertColumns="0" deleteColumns="0"/>
  <protectedRanges>
    <protectedRange sqref="B8:H17 C23:H24" name="Range1"/>
  </protectedRanges>
  <mergeCells count="20">
    <mergeCell ref="G9:H9"/>
    <mergeCell ref="G10:H10"/>
    <mergeCell ref="G11:H11"/>
    <mergeCell ref="G12:H12"/>
    <mergeCell ref="A1:H1"/>
    <mergeCell ref="B6:B7"/>
    <mergeCell ref="D6:F6"/>
    <mergeCell ref="G6:H7"/>
    <mergeCell ref="G8:H8"/>
    <mergeCell ref="A6:A7"/>
    <mergeCell ref="D22:H22"/>
    <mergeCell ref="D23:H23"/>
    <mergeCell ref="D24:H24"/>
    <mergeCell ref="G13:H13"/>
    <mergeCell ref="G14:H14"/>
    <mergeCell ref="B18:B19"/>
    <mergeCell ref="G18:H19"/>
    <mergeCell ref="G15:H15"/>
    <mergeCell ref="G16:H16"/>
    <mergeCell ref="G17:H17"/>
  </mergeCells>
  <phoneticPr fontId="2" type="noConversion"/>
  <pageMargins left="0.70866141732283472" right="0.70866141732283472" top="0.74803149606299213" bottom="0.74803149606299213" header="0.31496062992125984" footer="0.31496062992125984"/>
  <pageSetup paperSize="9" orientation="landscape"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A1:H20"/>
  <sheetViews>
    <sheetView topLeftCell="A4" zoomScaleNormal="100" zoomScaleSheetLayoutView="130" workbookViewId="0">
      <selection activeCell="B8" sqref="B8"/>
    </sheetView>
  </sheetViews>
  <sheetFormatPr defaultColWidth="9.1796875" defaultRowHeight="12.5" x14ac:dyDescent="0.25"/>
  <cols>
    <col min="1" max="1" width="5.453125" style="2" customWidth="1"/>
    <col min="2" max="2" width="41" style="2" customWidth="1"/>
    <col min="3" max="3" width="13.54296875" style="2" customWidth="1"/>
    <col min="4" max="4" width="12.453125" style="2" customWidth="1"/>
    <col min="5" max="5" width="13.1796875" style="2" customWidth="1"/>
    <col min="6" max="6" width="13.81640625" style="2" customWidth="1"/>
    <col min="7" max="7" width="9.1796875" style="2"/>
    <col min="8" max="8" width="13.1796875" style="2" customWidth="1"/>
    <col min="9" max="16384" width="9.1796875" style="2"/>
  </cols>
  <sheetData>
    <row r="1" spans="1:8" ht="29.5" hidden="1" customHeight="1" x14ac:dyDescent="0.25">
      <c r="A1" s="233" t="s">
        <v>88</v>
      </c>
      <c r="B1" s="233"/>
      <c r="C1" s="233"/>
      <c r="D1" s="233"/>
      <c r="E1" s="233"/>
      <c r="F1" s="233"/>
      <c r="G1" s="233"/>
      <c r="H1" s="233"/>
    </row>
    <row r="2" spans="1:8" hidden="1" x14ac:dyDescent="0.25"/>
    <row r="3" spans="1:8" hidden="1" x14ac:dyDescent="0.25"/>
    <row r="4" spans="1:8" ht="13" x14ac:dyDescent="0.3">
      <c r="B4" s="85">
        <f>'Informacija apie projektą'!A2</f>
        <v>0</v>
      </c>
      <c r="C4" s="86">
        <f>Finansai!H2</f>
        <v>45107</v>
      </c>
    </row>
    <row r="5" spans="1:8" ht="13.5" thickBot="1" x14ac:dyDescent="0.35">
      <c r="B5" s="6"/>
      <c r="C5" s="6"/>
    </row>
    <row r="6" spans="1:8" ht="13.5" customHeight="1" x14ac:dyDescent="0.3">
      <c r="A6" s="261" t="s">
        <v>6</v>
      </c>
      <c r="B6" s="235" t="s">
        <v>23</v>
      </c>
      <c r="C6" s="162" t="s">
        <v>74</v>
      </c>
      <c r="D6" s="257" t="s">
        <v>313</v>
      </c>
      <c r="E6" s="258"/>
      <c r="F6" s="259"/>
      <c r="G6" s="260" t="s">
        <v>21</v>
      </c>
      <c r="H6" s="242"/>
    </row>
    <row r="7" spans="1:8" ht="13" x14ac:dyDescent="0.3">
      <c r="A7" s="262"/>
      <c r="B7" s="241"/>
      <c r="C7" s="163" t="s">
        <v>75</v>
      </c>
      <c r="D7" s="167" t="s">
        <v>16</v>
      </c>
      <c r="E7" s="8" t="s">
        <v>17</v>
      </c>
      <c r="F7" s="168" t="s">
        <v>18</v>
      </c>
      <c r="G7" s="260"/>
      <c r="H7" s="242"/>
    </row>
    <row r="8" spans="1:8" x14ac:dyDescent="0.25">
      <c r="A8" s="9">
        <v>1</v>
      </c>
      <c r="B8" s="10"/>
      <c r="C8" s="164"/>
      <c r="D8" s="169"/>
      <c r="E8" s="4"/>
      <c r="F8" s="170"/>
      <c r="G8" s="249"/>
      <c r="H8" s="250"/>
    </row>
    <row r="9" spans="1:8" x14ac:dyDescent="0.25">
      <c r="A9" s="9">
        <v>2</v>
      </c>
      <c r="B9" s="10"/>
      <c r="C9" s="164"/>
      <c r="D9" s="169"/>
      <c r="E9" s="4"/>
      <c r="F9" s="170"/>
      <c r="G9" s="249"/>
      <c r="H9" s="250"/>
    </row>
    <row r="10" spans="1:8" x14ac:dyDescent="0.25">
      <c r="A10" s="9">
        <v>3</v>
      </c>
      <c r="B10" s="10"/>
      <c r="C10" s="164"/>
      <c r="D10" s="169"/>
      <c r="E10" s="4"/>
      <c r="F10" s="170"/>
      <c r="G10" s="249"/>
      <c r="H10" s="250"/>
    </row>
    <row r="11" spans="1:8" x14ac:dyDescent="0.25">
      <c r="A11" s="9">
        <v>4</v>
      </c>
      <c r="B11" s="10"/>
      <c r="C11" s="164"/>
      <c r="D11" s="169"/>
      <c r="E11" s="4"/>
      <c r="F11" s="170"/>
      <c r="G11" s="249"/>
      <c r="H11" s="250"/>
    </row>
    <row r="12" spans="1:8" x14ac:dyDescent="0.25">
      <c r="A12" s="9">
        <v>5</v>
      </c>
      <c r="B12" s="10"/>
      <c r="C12" s="164"/>
      <c r="D12" s="169"/>
      <c r="E12" s="4"/>
      <c r="F12" s="170"/>
      <c r="G12" s="249"/>
      <c r="H12" s="250"/>
    </row>
    <row r="13" spans="1:8" x14ac:dyDescent="0.25">
      <c r="A13" s="9">
        <v>6</v>
      </c>
      <c r="B13" s="10"/>
      <c r="C13" s="164"/>
      <c r="D13" s="169"/>
      <c r="E13" s="4"/>
      <c r="F13" s="170"/>
      <c r="G13" s="249"/>
      <c r="H13" s="250"/>
    </row>
    <row r="14" spans="1:8" x14ac:dyDescent="0.25">
      <c r="A14" s="9">
        <v>7</v>
      </c>
      <c r="B14" s="10"/>
      <c r="C14" s="164"/>
      <c r="D14" s="169"/>
      <c r="E14" s="4"/>
      <c r="F14" s="170"/>
      <c r="G14" s="249"/>
      <c r="H14" s="250"/>
    </row>
    <row r="15" spans="1:8" x14ac:dyDescent="0.25">
      <c r="A15" s="9">
        <v>8</v>
      </c>
      <c r="B15" s="10"/>
      <c r="C15" s="164"/>
      <c r="D15" s="169"/>
      <c r="E15" s="4"/>
      <c r="F15" s="170"/>
      <c r="G15" s="249"/>
      <c r="H15" s="250"/>
    </row>
    <row r="16" spans="1:8" x14ac:dyDescent="0.25">
      <c r="A16" s="9">
        <v>9</v>
      </c>
      <c r="B16" s="10"/>
      <c r="C16" s="164"/>
      <c r="D16" s="169"/>
      <c r="E16" s="4"/>
      <c r="F16" s="170"/>
      <c r="G16" s="249"/>
      <c r="H16" s="250"/>
    </row>
    <row r="17" spans="1:8" x14ac:dyDescent="0.25">
      <c r="A17" s="9">
        <v>10</v>
      </c>
      <c r="B17" s="10" t="s">
        <v>19</v>
      </c>
      <c r="C17" s="164"/>
      <c r="D17" s="169"/>
      <c r="E17" s="4"/>
      <c r="F17" s="170"/>
      <c r="G17" s="249"/>
      <c r="H17" s="250"/>
    </row>
    <row r="18" spans="1:8" ht="13.5" thickBot="1" x14ac:dyDescent="0.35">
      <c r="A18" s="9"/>
      <c r="B18" s="243" t="s">
        <v>20</v>
      </c>
      <c r="C18" s="165">
        <f>SUM(C8:C17)</f>
        <v>0</v>
      </c>
      <c r="D18" s="171">
        <f>SUM(D8:D17)</f>
        <v>0</v>
      </c>
      <c r="E18" s="172">
        <f>SUM(E8:E17)</f>
        <v>0</v>
      </c>
      <c r="F18" s="173">
        <f>SUM(F8:F17)</f>
        <v>0</v>
      </c>
      <c r="G18" s="263"/>
      <c r="H18" s="264"/>
    </row>
    <row r="19" spans="1:8" ht="13" x14ac:dyDescent="0.3">
      <c r="A19" s="9"/>
      <c r="B19" s="244"/>
      <c r="C19" s="12" t="e">
        <f>+C18/C18</f>
        <v>#DIV/0!</v>
      </c>
      <c r="D19" s="166" t="e">
        <f>+D18/$C$18</f>
        <v>#DIV/0!</v>
      </c>
      <c r="E19" s="166" t="e">
        <f>+E18/$C$18</f>
        <v>#DIV/0!</v>
      </c>
      <c r="F19" s="166" t="e">
        <f>+F18/$C$18</f>
        <v>#DIV/0!</v>
      </c>
      <c r="G19" s="264"/>
      <c r="H19" s="264"/>
    </row>
    <row r="20" spans="1:8" x14ac:dyDescent="0.25">
      <c r="B20" s="5"/>
    </row>
  </sheetData>
  <sheetProtection password="CC21" sheet="1" insertColumns="0" deleteColumns="0"/>
  <protectedRanges>
    <protectedRange sqref="B8:H17" name="Range1"/>
  </protectedRanges>
  <mergeCells count="18">
    <mergeCell ref="G19:H19"/>
    <mergeCell ref="B18:B19"/>
    <mergeCell ref="G9:H9"/>
    <mergeCell ref="G10:H10"/>
    <mergeCell ref="G11:H11"/>
    <mergeCell ref="G12:H12"/>
    <mergeCell ref="G13:H13"/>
    <mergeCell ref="G14:H14"/>
    <mergeCell ref="G15:H15"/>
    <mergeCell ref="G16:H16"/>
    <mergeCell ref="B6:B7"/>
    <mergeCell ref="D6:F6"/>
    <mergeCell ref="A1:H1"/>
    <mergeCell ref="G17:H17"/>
    <mergeCell ref="G18:H18"/>
    <mergeCell ref="G6:H7"/>
    <mergeCell ref="G8:H8"/>
    <mergeCell ref="A6:A7"/>
  </mergeCells>
  <phoneticPr fontId="2" type="noConversion"/>
  <pageMargins left="0.70866141732283472" right="0.70866141732283472" top="0.74803149606299213" bottom="0.74803149606299213" header="0.31496062992125984" footer="0.31496062992125984"/>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3</vt:i4>
      </vt:variant>
    </vt:vector>
  </HeadingPairs>
  <TitlesOfParts>
    <vt:vector size="13" baseType="lpstr">
      <vt:lpstr>Informacija apie projektą</vt:lpstr>
      <vt:lpstr>Paskolos grafikas</vt:lpstr>
      <vt:lpstr>Finansai</vt:lpstr>
      <vt:lpstr>Turimi įsipareigojimai</vt:lpstr>
      <vt:lpstr>Prognoziniai rodikliai</vt:lpstr>
      <vt:lpstr>Materialus turtas</vt:lpstr>
      <vt:lpstr>Atsargos</vt:lpstr>
      <vt:lpstr>Debitoriai</vt:lpstr>
      <vt:lpstr>Kreditoriai</vt:lpstr>
      <vt:lpstr>Kita informacija</vt:lpstr>
      <vt:lpstr>Finansai!Print_Area</vt:lpstr>
      <vt:lpstr>'Kita informacija'!Print_Area</vt:lpstr>
      <vt:lpstr>'Turimi įsipareigojimai'!Print_Area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Daiva Krivienė</dc:creator>
  <cp:lastModifiedBy>Akvilina Galbuogytė</cp:lastModifiedBy>
  <cp:lastPrinted>2022-09-30T08:31:15Z</cp:lastPrinted>
  <dcterms:created xsi:type="dcterms:W3CDTF">2009-09-21T07:14:31Z</dcterms:created>
  <dcterms:modified xsi:type="dcterms:W3CDTF">2023-09-07T09:45:17Z</dcterms:modified>
</cp:coreProperties>
</file>